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codeName="ThisWorkbook" defaultThemeVersion="124226"/>
  <xr:revisionPtr revIDLastSave="38" documentId="8_{4946955B-C744-4E62-AE7B-C0004FBD9667}" xr6:coauthVersionLast="47" xr6:coauthVersionMax="47" xr10:uidLastSave="{B02C9543-021D-4BE3-B6C9-5EE9E10AC860}"/>
  <bookViews>
    <workbookView xWindow="-120" yWindow="-120" windowWidth="29040" windowHeight="15840" xr2:uid="{00000000-000D-0000-FFFF-FFFF00000000}"/>
  </bookViews>
  <sheets>
    <sheet name="Risk Management " sheetId="1" r:id="rId1"/>
    <sheet name="Scoring matrix" sheetId="2" r:id="rId2"/>
    <sheet name="Appetite" sheetId="3" r:id="rId3"/>
  </sheets>
  <definedNames>
    <definedName name="_xlnm.Print_Titles" localSheetId="0">'Risk Management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1" l="1"/>
  <c r="K9" i="1"/>
  <c r="L86" i="1" l="1"/>
  <c r="L87" i="1"/>
  <c r="K88" i="1"/>
  <c r="K89" i="1" s="1"/>
  <c r="O84" i="1"/>
  <c r="N84" i="1"/>
  <c r="P84" i="1" l="1"/>
  <c r="K84" i="1"/>
  <c r="L88"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8" i="1"/>
  <c r="K17" i="1"/>
  <c r="K16" i="1"/>
  <c r="K15" i="1"/>
  <c r="K14" i="1"/>
  <c r="K13" i="1"/>
  <c r="K12" i="1"/>
  <c r="K11" i="1"/>
  <c r="K10" i="1"/>
  <c r="K8" i="1"/>
  <c r="K7" i="1"/>
  <c r="K6" i="1" l="1"/>
</calcChain>
</file>

<file path=xl/sharedStrings.xml><?xml version="1.0" encoding="utf-8"?>
<sst xmlns="http://schemas.openxmlformats.org/spreadsheetml/2006/main" count="706" uniqueCount="380">
  <si>
    <t xml:space="preserve">Risk Management review </t>
  </si>
  <si>
    <t>Risk Category</t>
  </si>
  <si>
    <t>Subject</t>
  </si>
  <si>
    <t>Nature of risk</t>
  </si>
  <si>
    <t>Mitigation</t>
  </si>
  <si>
    <t>How is risk managed</t>
  </si>
  <si>
    <t>Likelihood</t>
  </si>
  <si>
    <t>Impact</t>
  </si>
  <si>
    <t>Risk after mitigation</t>
  </si>
  <si>
    <t>Review date</t>
  </si>
  <si>
    <t>Governance and reputational risk</t>
  </si>
  <si>
    <t>Are policies and procedures fit for purpose</t>
  </si>
  <si>
    <t>in house</t>
  </si>
  <si>
    <t>Public challenge, breach of statutory responsibility</t>
  </si>
  <si>
    <t xml:space="preserve">Annual review of standing orders and Financial Regulations. Review of other policies as per schedule. </t>
  </si>
  <si>
    <t>unlikely</t>
  </si>
  <si>
    <t>Annual</t>
  </si>
  <si>
    <t>Code of conduct, declarations of interests and dispensations</t>
  </si>
  <si>
    <t>Reputational risk. Potential challenge to a resolution and the need to change a decision. Financial liability / impact.</t>
  </si>
  <si>
    <t>in-house</t>
  </si>
  <si>
    <t xml:space="preserve">Annual </t>
  </si>
  <si>
    <t>Culture of no activity unless risk-free</t>
  </si>
  <si>
    <t xml:space="preserve">Focus on being risk aware not risk averse. </t>
  </si>
  <si>
    <t xml:space="preserve">in-house </t>
  </si>
  <si>
    <t>remote</t>
  </si>
  <si>
    <t xml:space="preserve">moderate </t>
  </si>
  <si>
    <t>on-going</t>
  </si>
  <si>
    <t xml:space="preserve">Quality Council Award. </t>
  </si>
  <si>
    <t xml:space="preserve">Not meeting the requirements for Quality Council status. </t>
  </si>
  <si>
    <t>possible</t>
  </si>
  <si>
    <t>Recording council resolutions</t>
  </si>
  <si>
    <t xml:space="preserve">Public challenge. Unintended consequences from lack of clarity. </t>
  </si>
  <si>
    <t>Third party suppliers</t>
  </si>
  <si>
    <t xml:space="preserve">Reputational risk of using suppliers who get adverse publicity. </t>
  </si>
  <si>
    <t xml:space="preserve">Ensuring good quality specification for goods and services. References may be obtained before appointing suppliers. </t>
  </si>
  <si>
    <t>Operational risks</t>
  </si>
  <si>
    <t xml:space="preserve">3rd party </t>
  </si>
  <si>
    <t xml:space="preserve">CCTV Cameras </t>
  </si>
  <si>
    <t>Failure to record or identify an incident.</t>
  </si>
  <si>
    <t xml:space="preserve">Christmas Lights </t>
  </si>
  <si>
    <t xml:space="preserve">Risk to the public of lights falling or catching fire. </t>
  </si>
  <si>
    <t xml:space="preserve">Major risk of trespass e.g. Travellers, fire or other risk to health. </t>
  </si>
  <si>
    <t>major</t>
  </si>
  <si>
    <t>Quarterly</t>
  </si>
  <si>
    <t>in -house</t>
  </si>
  <si>
    <t>all 3</t>
  </si>
  <si>
    <t>Safety of trees.</t>
  </si>
  <si>
    <t>Contractors supplying goods and services</t>
  </si>
  <si>
    <t>Ensuring good quality specification. Regular monitoring of performance, either by TC or appointed consultants.</t>
  </si>
  <si>
    <t xml:space="preserve">on-going </t>
  </si>
  <si>
    <t>Data and records</t>
  </si>
  <si>
    <t>Total loss of electronic data.</t>
  </si>
  <si>
    <t>Total loss of hard copy records e.g. Fire.</t>
  </si>
  <si>
    <t>All key records kept in a fireproof safe. Where possible keep electronic copy. For essential documents keep copy offsite.</t>
  </si>
  <si>
    <t>n/a</t>
  </si>
  <si>
    <t xml:space="preserve">Data protection Act </t>
  </si>
  <si>
    <t>Risk of trespass.</t>
  </si>
  <si>
    <t xml:space="preserve">Risk of flooding </t>
  </si>
  <si>
    <t xml:space="preserve">Regular usage of the area is a deterrent. Entrance gate can be locked. </t>
  </si>
  <si>
    <t xml:space="preserve">Fatigue and Failure. </t>
  </si>
  <si>
    <t xml:space="preserve">Monthly </t>
  </si>
  <si>
    <t>Are stall-holders insured? i.e. Avoiding risk of potential claim against Town Council</t>
  </si>
  <si>
    <t xml:space="preserve">Loss of council office and  meeting rooms. </t>
  </si>
  <si>
    <t xml:space="preserve">Risk of major fire </t>
  </si>
  <si>
    <t xml:space="preserve">Smoke alarms tested weekly; fire extinguishers tested annually. Annual test of systems b y approved contractor. Policy forbidding hirers from using flammable material. </t>
  </si>
  <si>
    <t>extreme</t>
  </si>
  <si>
    <t>weekly/Annual</t>
  </si>
  <si>
    <t xml:space="preserve">Is the building secure from intruders? </t>
  </si>
  <si>
    <t>Daily</t>
  </si>
  <si>
    <t xml:space="preserve">Are electrics and electrical equipment safe? </t>
  </si>
  <si>
    <t xml:space="preserve">Annual PAT testing by suitably qualified contractor. Equipment purchased from reputable suppliers. </t>
  </si>
  <si>
    <t xml:space="preserve">Annual  testing by suitably qualified contractor. </t>
  </si>
  <si>
    <t>Risks to hirers.</t>
  </si>
  <si>
    <t>Destructive event e.g. Flooding</t>
  </si>
  <si>
    <t xml:space="preserve">Financial risks </t>
  </si>
  <si>
    <t xml:space="preserve">Bank collapse </t>
  </si>
  <si>
    <t xml:space="preserve">Budgeting </t>
  </si>
  <si>
    <t xml:space="preserve">Cash flow problems. </t>
  </si>
  <si>
    <t xml:space="preserve">Pension commitments </t>
  </si>
  <si>
    <t xml:space="preserve">Precept set for known requirements. Annual review of staff salaries. </t>
  </si>
  <si>
    <t xml:space="preserve">Risk of significant overspend. </t>
  </si>
  <si>
    <t xml:space="preserve">Monitoring procedures in place to control and report on all spending. Utilise General Reserves. Reduce other expenditure. Increase Precept. </t>
  </si>
  <si>
    <t>Capital Projects</t>
  </si>
  <si>
    <t xml:space="preserve">Risk of financial overcommitment and cost overruns. </t>
  </si>
  <si>
    <t>as required</t>
  </si>
  <si>
    <t xml:space="preserve">Risk of poor performance by contractors. </t>
  </si>
  <si>
    <t xml:space="preserve">Fraud </t>
  </si>
  <si>
    <t>Investment Account major losses</t>
  </si>
  <si>
    <t xml:space="preserve">Loss of funds </t>
  </si>
  <si>
    <t xml:space="preserve">Insurance </t>
  </si>
  <si>
    <t>Is insurance cover adequate?</t>
  </si>
  <si>
    <t>Purchasing of goods and services</t>
  </si>
  <si>
    <t>Not suitable for use and/or overpriced.</t>
  </si>
  <si>
    <t xml:space="preserve">Reserves </t>
  </si>
  <si>
    <t>VAT</t>
  </si>
  <si>
    <t>Legal and regulatory risks</t>
  </si>
  <si>
    <t>promotion of disability equality.</t>
  </si>
  <si>
    <t>Staff</t>
  </si>
  <si>
    <t xml:space="preserve">Is the working environment safe for office staff? </t>
  </si>
  <si>
    <t xml:space="preserve">Staff training in health and safety. Ensure appropriate specification for equipment and furniture purchases. </t>
  </si>
  <si>
    <t xml:space="preserve">Is the working environment safe for caretaking staff? </t>
  </si>
  <si>
    <t>Staff training in health and safety. Ensure appropriate specification for equipment purchases. "Door safe" staff used at events.</t>
  </si>
  <si>
    <t>Loss of key staff.</t>
  </si>
  <si>
    <t>RISK ASSESSMENT SCORING MATRIX</t>
  </si>
  <si>
    <t xml:space="preserve">minor </t>
  </si>
  <si>
    <t xml:space="preserve">insignificant </t>
  </si>
  <si>
    <t>Column1</t>
  </si>
  <si>
    <t>Column2</t>
  </si>
  <si>
    <t>Column3</t>
  </si>
  <si>
    <t>Column4</t>
  </si>
  <si>
    <t>Column5</t>
  </si>
  <si>
    <t>Column6</t>
  </si>
  <si>
    <t>Column7</t>
  </si>
  <si>
    <t xml:space="preserve">calculation: xy+y </t>
  </si>
  <si>
    <t>X= Likelihood</t>
  </si>
  <si>
    <t xml:space="preserve">Y= Impact </t>
  </si>
  <si>
    <t>probable</t>
  </si>
  <si>
    <t>highly probable</t>
  </si>
  <si>
    <t xml:space="preserve">The risk is assessed AFTER mitigation measures have been taken to reduce the identified risks. </t>
  </si>
  <si>
    <t>Annual inspection by tree warden and report to TC. Expert advice sought if required. 3-yearly full risk assessment of trees.</t>
  </si>
  <si>
    <t xml:space="preserve">Administration </t>
  </si>
  <si>
    <t xml:space="preserve">Daily use ensures issues are identified. Concerns would be addressed by using specialist firms. </t>
  </si>
  <si>
    <t xml:space="preserve">Incorrect accounting for VAT liability. </t>
  </si>
  <si>
    <t>Cemetery</t>
  </si>
  <si>
    <t xml:space="preserve">Risk assessment carried out. </t>
  </si>
  <si>
    <t>Damage to property, potential injury</t>
  </si>
  <si>
    <t>Council appoint  working groups to monitor contractor's performance. In appropriate circumstances appoint a project Manager. Day to day services managed by Town Clerk.</t>
  </si>
  <si>
    <t xml:space="preserve">Financial failure </t>
  </si>
  <si>
    <t>million to one chance</t>
  </si>
  <si>
    <t>1 in 100000 chance</t>
  </si>
  <si>
    <t>1 in 10000 chance</t>
  </si>
  <si>
    <t>1 in 1000 chance</t>
  </si>
  <si>
    <t>1 in 100 chance</t>
  </si>
  <si>
    <t>Insignificant</t>
  </si>
  <si>
    <t>Minor</t>
  </si>
  <si>
    <t>Moderate</t>
  </si>
  <si>
    <t xml:space="preserve">Major </t>
  </si>
  <si>
    <t>Negligible</t>
  </si>
  <si>
    <t>Low financial &lt;£2K / personal injury (first aid)</t>
  </si>
  <si>
    <t>Medium financial&lt;£10K / 3 days absence</t>
  </si>
  <si>
    <t xml:space="preserve">significant cost&gt;£50K  / Life changing </t>
  </si>
  <si>
    <t xml:space="preserve">Financial&gt;£10K / more than 3 days absence </t>
  </si>
  <si>
    <t>Incorrect burial / records</t>
  </si>
  <si>
    <t xml:space="preserve">Relatives stress. Reputational damage </t>
  </si>
  <si>
    <t xml:space="preserve">Headstones and memorials </t>
  </si>
  <si>
    <t xml:space="preserve">Annual inspection. Feedback from residents. </t>
  </si>
  <si>
    <t xml:space="preserve">Operator to ensure all stall holders have adequate insurance. Refuse to allow non-insured stall-holder to attend market. </t>
  </si>
  <si>
    <t xml:space="preserve">All entry points lockable.  Valuable items locked away. </t>
  </si>
  <si>
    <t xml:space="preserve">Gas supply safe? </t>
  </si>
  <si>
    <t xml:space="preserve">Staff training. Internal audit. Transaction sums are relatively small. SAGE accounting. </t>
  </si>
  <si>
    <t>Trusts</t>
  </si>
  <si>
    <t>Play Areas</t>
  </si>
  <si>
    <t>Suppliers</t>
  </si>
  <si>
    <t xml:space="preserve">All electronic records backed up daily onto cloud. SAGE backed up after each use. </t>
  </si>
  <si>
    <t>in house / 3rd party</t>
  </si>
  <si>
    <t xml:space="preserve">Expensive repairs required to keep the structures safe. </t>
  </si>
  <si>
    <t xml:space="preserve">Regular inspections. Earmarked reserves to cover unbudgeted costs.  </t>
  </si>
  <si>
    <t>Regular review. Keeping funds in low risk financial vehicles. Additional bank account to be opened.</t>
  </si>
  <si>
    <t>Non-compliance with legal requirements.</t>
  </si>
  <si>
    <t xml:space="preserve">Employ qualified clerk. Advice received from NALC and SLCC re changes to legislation/regulation/best practice. Staff training. </t>
  </si>
  <si>
    <t xml:space="preserve">Council appoint working roups to monitor professional consultants. Check on programme and expenditure. Employ suitably qualified clerk. </t>
  </si>
  <si>
    <t xml:space="preserve">Professional advice sought and implemented. Market testing of insurance providers. </t>
  </si>
  <si>
    <t>Records of declarations of interest taken at each meeting. Code of conduct rules reviewed regularly. Peer knowledge of other councillors.</t>
  </si>
  <si>
    <t xml:space="preserve">Draft minutes published within 2 weeks of meetings. Committees and Town Council approve minutes for accuracy. Staff attention to detail with the wording of minutes. </t>
  </si>
  <si>
    <t xml:space="preserve">Over zealous risk management </t>
  </si>
  <si>
    <t xml:space="preserve">Do buildings, land and  facilities meet requirements of disability equality legislation? </t>
  </si>
  <si>
    <t xml:space="preserve">Creation of Accessibility working party. Implement the policy on the promotion of disability equality in each area of activity. Advice received from NALC and SLCC re changes to legislation/regulation/best practice. </t>
  </si>
  <si>
    <t xml:space="preserve">Are employment practices fair and reasonable? </t>
  </si>
  <si>
    <t>Risk of employment dispute, claim for injury, stress, harassment, unfair/constructive dismissal.</t>
  </si>
  <si>
    <t>Use appropriate terms and conditions of employment. Performance review process. Awareness by councillors of potential problems among staff. Support available from SLCC and NALC.</t>
  </si>
  <si>
    <t xml:space="preserve">Requirements of equal opportunities and diversity legislation. </t>
  </si>
  <si>
    <t xml:space="preserve">Employment of qualified clerk. Advice received from NALC and SLCC re changes to legislation/ regulation/best practice. </t>
  </si>
  <si>
    <t>Council procedures in place requiring competitive quotations and expert advice sought where necessary.</t>
  </si>
  <si>
    <t xml:space="preserve">poor performance. </t>
  </si>
  <si>
    <t xml:space="preserve">Structural failure and damage presents risk to the public. </t>
  </si>
  <si>
    <t>Clerk / Deputy Clerk trained in cemetery management. Zero tolerance to incorrect paperwork from funeral directors. Revised T&amp;C for cemetery</t>
  </si>
  <si>
    <t>Maintenance contractor to monitor and topple test on behalf of the council and make safe where appropriate. Owner to be responsible for repairs</t>
  </si>
  <si>
    <t>Fire detection systems installed and maintained. Policy forbidding hirers from using flammable material. Flammable materials stored externally.</t>
  </si>
  <si>
    <t>Is the building structurally sound?</t>
  </si>
  <si>
    <t xml:space="preserve">Employing good practice in building management. Information provided to hirers on health and safety. </t>
  </si>
  <si>
    <t xml:space="preserve">WARE TOWN COUNCIL </t>
  </si>
  <si>
    <t xml:space="preserve">Ware Town Council </t>
  </si>
  <si>
    <t>Ware Priory Charity (WTC as sole trustee)</t>
  </si>
  <si>
    <t>Installation by experienced contractors, with completed risk assessment, and regular monitoring, especially by members of the public. Annual PAT testing of lights.</t>
  </si>
  <si>
    <t>lamp posts / flagpoles</t>
  </si>
  <si>
    <t>Priory Grounds</t>
  </si>
  <si>
    <t>Priory Building</t>
  </si>
  <si>
    <t xml:space="preserve">Destruction of Priory leading to loss of income. </t>
  </si>
  <si>
    <t xml:space="preserve">Hire replacement facilities within Ware. Measures taken to protect building. </t>
  </si>
  <si>
    <t>Council Offices</t>
  </si>
  <si>
    <t>Assets</t>
  </si>
  <si>
    <t>Damage to Council owned property</t>
  </si>
  <si>
    <t>Loss / theft of asset equipment</t>
  </si>
  <si>
    <t>Lack of maintenance of property and equipment owned or managed by Council.</t>
  </si>
  <si>
    <t>Town Clerk</t>
  </si>
  <si>
    <t>Finance</t>
  </si>
  <si>
    <t>Bank failure or loss of investments</t>
  </si>
  <si>
    <t>Review of banking and investment arrangements.</t>
  </si>
  <si>
    <t>RFO</t>
  </si>
  <si>
    <t>Consequential loss of income (business interruption)</t>
  </si>
  <si>
    <t>Reduction in income.</t>
  </si>
  <si>
    <t>Loss of cash through theft or dishonesty</t>
  </si>
  <si>
    <t>Loss through fraud</t>
  </si>
  <si>
    <t>Misuse of credit and debit cards</t>
  </si>
  <si>
    <t>Loss of funds</t>
  </si>
  <si>
    <t>Inadequacy of precept</t>
  </si>
  <si>
    <t>Develop strategic plan and 3 year financial plan</t>
  </si>
  <si>
    <t>Council, Town Clerk and RFO</t>
  </si>
  <si>
    <t>Inadequate reserves</t>
  </si>
  <si>
    <t>Inadequate financial controls and records</t>
  </si>
  <si>
    <t>Non-compliance with borrowing restrictions</t>
  </si>
  <si>
    <t>Inability of Council to repay loan.</t>
  </si>
  <si>
    <t>Liability</t>
  </si>
  <si>
    <t>Risk to third party, property or individuals</t>
  </si>
  <si>
    <t>Legal liability as consequence of asset ownership or management (especially burial ground, Common Wharf)</t>
  </si>
  <si>
    <t>Employer liability</t>
  </si>
  <si>
    <t>Non-Compliance with HMRC requirements</t>
  </si>
  <si>
    <t>Penalties from HMRC</t>
  </si>
  <si>
    <t>Safety of staff and visitors</t>
  </si>
  <si>
    <t>Ensuring activities are within legal powers</t>
  </si>
  <si>
    <t>Risk of ultra vires spending and legal challenge.</t>
  </si>
  <si>
    <t>Need to confirm eligibility for GPC at the first Annual Meeting after elections in May 2019.</t>
  </si>
  <si>
    <t>Proper and timely reporting via the minutes</t>
  </si>
  <si>
    <t>Councillors lack knowledge and skills</t>
  </si>
  <si>
    <t>Consider how to improve attendance.</t>
  </si>
  <si>
    <t>Council becomes dominated by one or two individuals or cliques form.</t>
  </si>
  <si>
    <t>Councillors benefitting from being on Council.</t>
  </si>
  <si>
    <t>Failure to register and declare members’ interests and gifts and hospitality</t>
  </si>
  <si>
    <t>Suggest councillors asked to provide annual updates.</t>
  </si>
  <si>
    <t xml:space="preserve">Action Required </t>
  </si>
  <si>
    <t xml:space="preserve">Lead Officer </t>
  </si>
  <si>
    <t xml:space="preserve">High cost of repair, Disruption , damage or injury to third party </t>
  </si>
  <si>
    <t xml:space="preserve">Appetite </t>
  </si>
  <si>
    <t xml:space="preserve">Description </t>
  </si>
  <si>
    <t>Averse</t>
  </si>
  <si>
    <t>Minimalist</t>
  </si>
  <si>
    <t>Cautious</t>
  </si>
  <si>
    <t>Open</t>
  </si>
  <si>
    <t>Hungry</t>
  </si>
  <si>
    <t>Ware Town Council: Risk Appetite</t>
  </si>
  <si>
    <t xml:space="preserve">Avoidance of risk and uncertainty in achievement of key deliverable or initiatives is paramount. Activities undertaken will only be those considered to carry virtually no inherent risk. </t>
  </si>
  <si>
    <t xml:space="preserve">Predilection to undertake activities considered to be very safe in the achievement of key deliverables or initiatives. Activities will only be undertaken where they have a low degree of inherent risk. The associated potential for reward/pursuit of opportunity is not a key driver in selecting activities. </t>
  </si>
  <si>
    <t>Willingness to accept / tolerate a degree of risk in selecting which activities to undertake to achieve key deliverables or initiatives, where we have identified scope to achieve significant reward and or realise an opportunity.</t>
  </si>
  <si>
    <t xml:space="preserve">Undertakes activities by seeking to achieve a balance between a high likelihood of successful delivery and a high degree of reward and value for money. Activities themselves may potentially carry , or contribute to, a high degree of residual risk. </t>
  </si>
  <si>
    <t xml:space="preserve">Eager to be innovative and choose activities that focus on maximising opportunities (additional benefits and goals) and offering potentially very high reward, even if those activities carry a high degree of residual risk. </t>
  </si>
  <si>
    <t xml:space="preserve">The risk appetite description sets out how we balance risk and opportunity in pursuit of achieving our objectives. It forms a key element of our governance and reporting framework and is reviewed by the Council annually. </t>
  </si>
  <si>
    <t/>
  </si>
  <si>
    <t>Cards issued to Facilities Supervisor and Town Clerk and controlled by RFO. Monitored when account is reconciled. Financial regulations in place.</t>
  </si>
  <si>
    <t>Outsourced payroll provider deals with PAYE and NIC.VAT returns checked quarterly.</t>
  </si>
  <si>
    <t>Proper Document control</t>
  </si>
  <si>
    <t xml:space="preserve">Loss of Key documents </t>
  </si>
  <si>
    <t>Consider need to scan records from 2012.Consider need to scan minutes.</t>
  </si>
  <si>
    <t>Cash Loss</t>
  </si>
  <si>
    <t>Bank</t>
  </si>
  <si>
    <t>Precept</t>
  </si>
  <si>
    <t>Controls</t>
  </si>
  <si>
    <t xml:space="preserve">Borrowing </t>
  </si>
  <si>
    <t xml:space="preserve">Pension </t>
  </si>
  <si>
    <t>Contracts</t>
  </si>
  <si>
    <t>Policies</t>
  </si>
  <si>
    <t>Code of Conduct</t>
  </si>
  <si>
    <t xml:space="preserve">Is location safe? </t>
  </si>
  <si>
    <t>Assets insured, Value increased annual by RPI</t>
  </si>
  <si>
    <t>Loss of asset, Disruption to services Cost of replacement</t>
  </si>
  <si>
    <t>Alarm at WTC office. Contents and all assets insured. Asset register maintained. Inventory of equipment maintained and checked. All thefts reported to police.</t>
  </si>
  <si>
    <t>Damage to property High cost of repair Damage or injury to third party. Claims against Council.</t>
  </si>
  <si>
    <t xml:space="preserve">Regular routine maintenance Regular servicing of equipment Insurance cover Tree surveys carried out every 5 years. Cemetery memorial inspections carried out. Allotments maintained by Ware Allotment Garden Society. Common Wharf </t>
  </si>
  <si>
    <t>Next surveys due 2022.Next inspection due 2023.6 monthly inspections by WTC staff Inspect monthly and carry out any maintenance required.</t>
  </si>
  <si>
    <t>Facilities Supervisor Town Clerk Allotment officer Facilities Supervisor</t>
  </si>
  <si>
    <t>Non-compliance with relevant laws:EmploymentHealth &amp; SafetyEqualitiesDisability Discrimination Human Rights Data Protection</t>
  </si>
  <si>
    <t>Employee action for negligence or grievance. Penalties from regulatory bodies.</t>
  </si>
  <si>
    <t>Damage or injury to third party. Injury to staff. Loss of working time. Claims against the Council.</t>
  </si>
  <si>
    <t>Significant loss of funds. Inability to pay staff and suppliers. Inability to provide services.</t>
  </si>
  <si>
    <t>Business Interruption</t>
  </si>
  <si>
    <t>Business interruption insurance in place. Apart from the precept, the only sources of income to WTC are cemetery. Allotments and events.</t>
  </si>
  <si>
    <t>Financial Regulations in place and reviewed regularly. Internal audit with twice yearly visits. Insurance in place. Receipts issued for cash. Cash held in locked tins and locked in safe in the evening. Cash banked regularly to minimise amount held. Cash takings reconciled when banked. Petty cash reconciled regularly using imprest system.</t>
  </si>
  <si>
    <t>Risk of unbudgeted expenditure. Increased possibility of fraud.</t>
  </si>
  <si>
    <t>Review at each Annual Meeting Review at each Annual Meeting</t>
  </si>
  <si>
    <t>Town Clerk Town Clerk</t>
  </si>
  <si>
    <t>Unable to provide services and functions. Insufficient funds for contingencies and projects.</t>
  </si>
  <si>
    <t>Impact on ability to manage services and pay suppliers. Cashflow difficulties. Unable to finance unexpected or unbudgeted emergencies.</t>
  </si>
  <si>
    <t>Proper internal control measures for managing expenditure within budget. Clear and appropriate budgeting. Strategic planning to focus resources</t>
  </si>
  <si>
    <t xml:space="preserve">WTC has Power of General Competence. Clerk to clarify position on any new proposal. Legal advice may also be obtained from HAPTC or NALC. </t>
  </si>
  <si>
    <t>Misunderstanding decisions taken. Actions not reflecting intentions of Council.</t>
  </si>
  <si>
    <t>Minutes and pages sequentially numbered and held in minute book. Minutes approved by committees and Council.</t>
  </si>
  <si>
    <t>Council fails to achieve its purpose. Poor decision making. Decisions making by-passes Council. Lack of service to residents. Damage to reputation.</t>
  </si>
  <si>
    <t>Induction pack for new councillors. Training by HAPT organised for whole Council after elections. Training for councillors available through HAPTC. Encourage good relationships between officers and councillors.</t>
  </si>
  <si>
    <t>Council and Town Clerk Town Clerk and Leader of Council</t>
  </si>
  <si>
    <t>Conflicts of interest. Pursuit of personal agendas. Decisions made outside Council.</t>
  </si>
  <si>
    <t>Clear Standing Orders in place regarding conduct of meetings. Code of Conduct in place. Training for councillors available through HAPTC.</t>
  </si>
  <si>
    <t>Conflicts of interest. Challenge to decisions. Loss of reputation.</t>
  </si>
  <si>
    <t>Clear Standing Orders, Code of Conduct and Financial Regulations in place. Declarations on Interest is an agenda item at every meeting.</t>
  </si>
  <si>
    <t>Member could make inappropriate gains. Loss of reputation.</t>
  </si>
  <si>
    <t>Clear Standing Orders and Code of Conduct in Place. Councillors required to register interests and gifts and keep updated. Training for staff and councillors on Code of Conduct.</t>
  </si>
  <si>
    <t>Failure to carry out cemetery record checks.</t>
  </si>
  <si>
    <t>Inaccurate allocation of exclusive rights. Inaccurate allocation of burial plots Distress to bereaved families. Loss of income.</t>
  </si>
  <si>
    <t>Town Clerk signs off deeds. Cemetery officer and Facilities Supervisor check records before burials. Two staff to check allocation of plot before digging takes place.</t>
  </si>
  <si>
    <t xml:space="preserve">Advice received from NALC and SLCC re changes to legislation/regulation/ best practice. Employ professional clerk. Oversight by councillors through HR (reports to policy cttee). Feedback from annual staff performance review. </t>
  </si>
  <si>
    <t>Damage or injury to third party. Claims against the Council.</t>
  </si>
  <si>
    <t>Regular routine maintenance Insurance cover Tree surveys carried out every 5 years. Cemetery memorial inspections carried out. Allotments maintained by Ware Allotment Garden Society. Common Wharf</t>
  </si>
  <si>
    <t>Likelihood*</t>
  </si>
  <si>
    <t>Impact*</t>
  </si>
  <si>
    <t>Appetite*</t>
  </si>
  <si>
    <t>Avg</t>
  </si>
  <si>
    <t>Red</t>
  </si>
  <si>
    <t>Amber</t>
  </si>
  <si>
    <t>Green</t>
  </si>
  <si>
    <t>Control</t>
  </si>
  <si>
    <t>Trend over time</t>
  </si>
  <si>
    <t>Appetite vs values at risk</t>
  </si>
  <si>
    <t>Project template - time &amp; value</t>
  </si>
  <si>
    <t xml:space="preserve">values vs committed &amp; actual time taken vs planned </t>
  </si>
  <si>
    <t>Monthly rec schedule</t>
  </si>
  <si>
    <t>Rec diffs &amp; amounts - cah help vs agreed limit</t>
  </si>
  <si>
    <t>summary of all financial controls</t>
  </si>
  <si>
    <t>No of failure - % values of benchmark</t>
  </si>
  <si>
    <t>as above</t>
  </si>
  <si>
    <t>TBD</t>
  </si>
  <si>
    <t xml:space="preserve">Appetite/ expected vs actual performance </t>
  </si>
  <si>
    <t>Monitor of req't</t>
  </si>
  <si>
    <t>Agreed appetites iro key elements of WTC budget</t>
  </si>
  <si>
    <t>As above</t>
  </si>
  <si>
    <t>Monitor values due / paid</t>
  </si>
  <si>
    <t>Stalls  / External events</t>
  </si>
  <si>
    <t>Stalls</t>
  </si>
  <si>
    <t>Stalls / External events</t>
  </si>
  <si>
    <t xml:space="preserve">Monthly review of finances by RFO / Clerk. </t>
  </si>
  <si>
    <t>↓</t>
  </si>
  <si>
    <t>↔</t>
  </si>
  <si>
    <t>DoT</t>
  </si>
  <si>
    <t>Actions have been taken as per the mitigation.</t>
  </si>
  <si>
    <t>Insurance valuation to take place in October 20 and insurance providers to be reviewed.</t>
  </si>
  <si>
    <t>Regular review of financial investments. Spread risk complete also investigating other options.</t>
  </si>
  <si>
    <t>CCLA Account open and reserves placed in account. Looking at 3rd account.</t>
  </si>
  <si>
    <t>Chair and Vice Chair of Finance &amp; Policy Committee discuss detailed draft budget with RFO. Draft budget considered in detail by Finance &amp; Policy Committee which makes a recommendation to Council. Quarterly budget reports to Finance &amp; Policy Committee.</t>
  </si>
  <si>
    <t>Precept now at adequate level.</t>
  </si>
  <si>
    <t>TC</t>
  </si>
  <si>
    <t>Agreement with new provider agreed EHDC following tender process and meeting several possible providers.</t>
  </si>
  <si>
    <t>Monitor income timing. Increasing reserves in order to increase resillience. Continue to generate monthly monitoring reports.</t>
  </si>
  <si>
    <t>Precept increased to prevent further issues &amp; Reserves being increased.</t>
  </si>
  <si>
    <t>Councillor Training to be offered to councillors.</t>
  </si>
  <si>
    <t>Would cause issues if we lose key personnel for long periods of time.</t>
  </si>
  <si>
    <t>Further training on cover in all areas. Flexible working to continue.</t>
  </si>
  <si>
    <t>Insurance in place.WTC has a contract in place with EHDC for Health &amp; Safety Advice and to act as Competent Person. Annual health and safety audits carried. Health and Safety Action Planner produced for staff to work through. Action Planner and Accident Reports reviewed by Finance &amp; Policy Committee.</t>
  </si>
  <si>
    <t>Regular inspections by Cllrs, quarterly inspection , Annual by  Maintenance Manager.</t>
  </si>
  <si>
    <t>↑</t>
  </si>
  <si>
    <t>Fraudster Hacking into system</t>
  </si>
  <si>
    <t>Loss of access to the system</t>
  </si>
  <si>
    <t>Check with IT provider that cyber security is sufficient</t>
  </si>
  <si>
    <t>IT Provider</t>
  </si>
  <si>
    <t xml:space="preserve">Finance </t>
  </si>
  <si>
    <t xml:space="preserve">Fraudulent Payments </t>
  </si>
  <si>
    <t>Fraudulent invoice being paid</t>
  </si>
  <si>
    <t xml:space="preserve">All invoices to be double checked before payment. </t>
  </si>
  <si>
    <t>Loan payments need to be paid over the next 10 years due to the PWLB loan need to ensure enough funds are available to make repayments.</t>
  </si>
  <si>
    <t>Memorial tests to be carried out every 3 years.</t>
  </si>
  <si>
    <t xml:space="preserve">Role sharing during sickness and holiday avoids dependency on one employee for any activity. Annual performance review. Fair employment conditions. Flexible working. Business Continuity plan. Efficient recruitment process. Succession planning. </t>
  </si>
  <si>
    <t>Business Continuity plan. Regular maintenance schedule. Adequate insurance.</t>
  </si>
  <si>
    <t>OM</t>
  </si>
  <si>
    <t>FS</t>
  </si>
  <si>
    <t>Council</t>
  </si>
  <si>
    <t>EM</t>
  </si>
  <si>
    <t>TC/RFO</t>
  </si>
  <si>
    <t>FS/COUNCIL</t>
  </si>
  <si>
    <t>COUNCIL/FS</t>
  </si>
  <si>
    <t>FS/OM</t>
  </si>
  <si>
    <t>24.07.23</t>
  </si>
  <si>
    <t>.Next inspection due 2023.6 monthly inspections by WTC staff Inspect monthly and carry out any maintenance required.</t>
  </si>
  <si>
    <t>New CCTV now installed April 2023</t>
  </si>
  <si>
    <t>Building valuation carried out for next year.</t>
  </si>
  <si>
    <t>New Alarm installed at Priory &amp; Lido - Insurance reviewed 22/23</t>
  </si>
  <si>
    <t>Cyber Security Accreditation being carried out by Alphafirst</t>
  </si>
  <si>
    <t>WTC has a contract with EHDC for HR advice. Updates also received via HAPTC and SLCC.HR policies in place in staff handbook regularly reviewed.</t>
  </si>
  <si>
    <t>Insurance in place. Annual health and safety audits carried. Health and Safety Action Planner produced for staff to work through. Action Planner and Accident Reports reviewed by Finance &amp; Policy Committee. Staff handbook details staff responsibility for own health and safety. Visitors and contractors to sign in and out.</t>
  </si>
  <si>
    <t>Have opened accounts to invest reserves and review regularly.</t>
  </si>
  <si>
    <t>Financial Regulations in place and reviewed regularly. Scheme of delegation in place and reviewed regularly. Internal audit with three yearly visits. Effectiveness of internal control and audit reviewed annually</t>
  </si>
  <si>
    <t>Financial Regulations in place and reviewed regularly. Internal audit with twice yearly visits. Fidelity insurance in place. Bank payments to be authorised by two councillors. Bank reconciliations carried out monthly and checked by Town Clerk &amp; Finance Committee. Effectiveness of internal control and audit reviewed annually. Change in supplier bank details to be checked by councillors.</t>
  </si>
  <si>
    <t xml:space="preserve">Clerk to monitor requirements are being met and make recommendations for improvement/change to TC. Council have acheived Gold level. </t>
  </si>
  <si>
    <t>Town Council owned land registered with land registry. Cemetery records scanned up to 2022 and put on Epitaph computer package. Minutes up to 2007 in bound books. Data protection measures in place to comply with GDPR.</t>
  </si>
  <si>
    <t>Business Continuity plan.Emergency Plan .  Regular maintenance schedule. Adequate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</si>
</sst>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7" x14ac:knownFonts="1">
    <font>
      <sz val="11"/>
      <color theme="1"/>
      <name val="Calibri"/>
      <family val="2"/>
      <scheme val="minor"/>
    </font>
    <font>
      <sz val="14"/>
      <color theme="1"/>
      <name val="Calibri"/>
      <family val="2"/>
      <scheme val="minor"/>
    </font>
    <font>
      <b/>
      <sz val="11"/>
      <color theme="1"/>
      <name val="Calibri"/>
      <family val="2"/>
      <scheme val="minor"/>
    </font>
    <font>
      <sz val="8"/>
      <color theme="1"/>
      <name val="Calibri"/>
      <family val="2"/>
      <scheme val="minor"/>
    </font>
    <font>
      <b/>
      <sz val="16"/>
      <color theme="1"/>
      <name val="Calibri"/>
      <family val="2"/>
      <scheme val="minor"/>
    </font>
    <font>
      <sz val="16"/>
      <color theme="1"/>
      <name val="Calibri"/>
      <family val="2"/>
      <scheme val="minor"/>
    </font>
    <font>
      <b/>
      <sz val="26"/>
      <color theme="1"/>
      <name val="Calibri"/>
      <family val="2"/>
      <scheme val="minor"/>
    </font>
    <font>
      <sz val="26"/>
      <color theme="1"/>
      <name val="Calibri"/>
      <family val="2"/>
      <scheme val="minor"/>
    </font>
    <font>
      <b/>
      <sz val="11"/>
      <name val="Calibri"/>
      <family val="2"/>
      <scheme val="minor"/>
    </font>
    <font>
      <sz val="8"/>
      <name val="Calibri"/>
      <family val="2"/>
      <scheme val="minor"/>
    </font>
    <font>
      <sz val="11"/>
      <name val="Calibri"/>
      <family val="2"/>
      <scheme val="minor"/>
    </font>
    <font>
      <sz val="11"/>
      <color theme="1"/>
      <name val="Calibri"/>
      <family val="2"/>
      <scheme val="minor"/>
    </font>
    <font>
      <sz val="28"/>
      <color theme="1"/>
      <name val="Calibri"/>
      <family val="2"/>
    </font>
    <font>
      <sz val="11"/>
      <color theme="1"/>
      <name val="Calibri"/>
      <family val="2"/>
    </font>
    <font>
      <sz val="14"/>
      <color theme="1"/>
      <name val="Calibri"/>
      <family val="2"/>
    </font>
    <font>
      <sz val="24"/>
      <color theme="1"/>
      <name val="Calibri"/>
      <family val="2"/>
    </font>
    <font>
      <sz val="18"/>
      <color theme="1"/>
      <name val="Calibri"/>
      <family val="2"/>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rgb="FF92D05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s>
  <cellStyleXfs count="2">
    <xf numFmtId="0" fontId="0" fillId="0" borderId="0"/>
    <xf numFmtId="9" fontId="11" fillId="0" borderId="0" applyFont="0" applyFill="0" applyBorder="0" applyAlignment="0" applyProtection="0"/>
  </cellStyleXfs>
  <cellXfs count="79">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center" textRotation="180" wrapText="1"/>
    </xf>
    <xf numFmtId="0" fontId="1" fillId="0" borderId="0" xfId="0" applyFont="1"/>
    <xf numFmtId="17" fontId="1" fillId="0" borderId="0" xfId="0" applyNumberFormat="1" applyFont="1"/>
    <xf numFmtId="0" fontId="2" fillId="0" borderId="1" xfId="0" applyFont="1" applyBorder="1" applyAlignment="1">
      <alignment horizontal="left" wrapText="1"/>
    </xf>
    <xf numFmtId="0" fontId="3" fillId="0" borderId="1" xfId="0" applyFont="1" applyBorder="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textRotation="180" wrapText="1"/>
    </xf>
    <xf numFmtId="0" fontId="6" fillId="0" borderId="0" xfId="0" applyFont="1"/>
    <xf numFmtId="0" fontId="0" fillId="0" borderId="2" xfId="0" applyBorder="1"/>
    <xf numFmtId="0" fontId="0" fillId="0" borderId="3" xfId="0" applyBorder="1"/>
    <xf numFmtId="0" fontId="0" fillId="3" borderId="2" xfId="0" applyFill="1" applyBorder="1"/>
    <xf numFmtId="0" fontId="0" fillId="2" borderId="2" xfId="0" applyFill="1" applyBorder="1"/>
    <xf numFmtId="0" fontId="0" fillId="4" borderId="2" xfId="0" applyFill="1" applyBorder="1"/>
    <xf numFmtId="0" fontId="0" fillId="5" borderId="2" xfId="0" applyFill="1" applyBorder="1"/>
    <xf numFmtId="0" fontId="5" fillId="0" borderId="0" xfId="0" applyFont="1"/>
    <xf numFmtId="0" fontId="4" fillId="0" borderId="0" xfId="0" applyFont="1"/>
    <xf numFmtId="0" fontId="0" fillId="6" borderId="1" xfId="0" applyFill="1" applyBorder="1" applyAlignment="1">
      <alignment horizontal="center" vertical="center" textRotation="180" wrapText="1"/>
    </xf>
    <xf numFmtId="0" fontId="1" fillId="7" borderId="1" xfId="0" applyFont="1" applyFill="1" applyBorder="1" applyAlignment="1">
      <alignment horizontal="center" vertical="center"/>
    </xf>
    <xf numFmtId="0" fontId="0" fillId="0" borderId="0" xfId="0" applyAlignment="1">
      <alignment vertical="center"/>
    </xf>
    <xf numFmtId="0" fontId="2" fillId="0" borderId="4" xfId="0" applyFont="1" applyBorder="1" applyAlignment="1">
      <alignment horizontal="left" wrapText="1"/>
    </xf>
    <xf numFmtId="0" fontId="3" fillId="0" borderId="4" xfId="0" applyFont="1" applyBorder="1" applyAlignment="1">
      <alignment wrapText="1"/>
    </xf>
    <xf numFmtId="0" fontId="0" fillId="0" borderId="1" xfId="0" applyBorder="1" applyAlignment="1">
      <alignment horizontal="left" wrapText="1"/>
    </xf>
    <xf numFmtId="0" fontId="0" fillId="0" borderId="0" xfId="0" applyAlignment="1">
      <alignment wrapText="1"/>
    </xf>
    <xf numFmtId="0" fontId="0" fillId="0" borderId="1" xfId="0" applyBorder="1" applyAlignment="1">
      <alignment vertical="center"/>
    </xf>
    <xf numFmtId="0" fontId="7" fillId="0" borderId="0" xfId="0" applyFont="1"/>
    <xf numFmtId="0" fontId="2" fillId="0" borderId="5" xfId="0" applyFont="1" applyBorder="1" applyAlignment="1">
      <alignment horizontal="left" wrapText="1"/>
    </xf>
    <xf numFmtId="0" fontId="3" fillId="0" borderId="6" xfId="0" applyFont="1" applyBorder="1" applyAlignment="1">
      <alignment wrapText="1"/>
    </xf>
    <xf numFmtId="9" fontId="0" fillId="0" borderId="0" xfId="1" applyFont="1"/>
    <xf numFmtId="164" fontId="0" fillId="0" borderId="0" xfId="0" applyNumberFormat="1"/>
    <xf numFmtId="0" fontId="2" fillId="0" borderId="0" xfId="0" applyFont="1"/>
    <xf numFmtId="0" fontId="2" fillId="0" borderId="0" xfId="0" applyFont="1" applyAlignment="1">
      <alignment horizontal="right"/>
    </xf>
    <xf numFmtId="0" fontId="0" fillId="0" borderId="7" xfId="0" applyBorder="1"/>
    <xf numFmtId="0" fontId="3" fillId="3" borderId="1" xfId="0" applyFont="1" applyFill="1" applyBorder="1" applyAlignment="1">
      <alignment wrapText="1"/>
    </xf>
    <xf numFmtId="0" fontId="9" fillId="3" borderId="1" xfId="0" applyFont="1" applyFill="1" applyBorder="1" applyAlignment="1">
      <alignment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textRotation="180" wrapText="1"/>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3" borderId="0" xfId="0" applyFill="1"/>
    <xf numFmtId="0" fontId="0" fillId="3" borderId="1" xfId="0" applyFill="1" applyBorder="1"/>
    <xf numFmtId="0" fontId="0" fillId="3" borderId="0" xfId="0" applyFill="1" applyAlignment="1">
      <alignment wrapText="1"/>
    </xf>
    <xf numFmtId="0" fontId="8" fillId="3" borderId="1" xfId="0" applyFont="1" applyFill="1" applyBorder="1" applyAlignment="1">
      <alignment wrapText="1"/>
    </xf>
    <xf numFmtId="0" fontId="12" fillId="3" borderId="0" xfId="0" applyFont="1" applyFill="1" applyAlignment="1">
      <alignment wrapText="1"/>
    </xf>
    <xf numFmtId="0" fontId="2" fillId="3" borderId="1" xfId="0" applyFont="1" applyFill="1" applyBorder="1" applyAlignment="1">
      <alignment horizontal="left" wrapText="1"/>
    </xf>
    <xf numFmtId="0" fontId="1" fillId="0" borderId="1" xfId="0" applyFont="1" applyBorder="1" applyAlignment="1">
      <alignment horizontal="center" vertical="center"/>
    </xf>
    <xf numFmtId="0" fontId="12" fillId="0" borderId="0" xfId="0" applyFont="1" applyAlignment="1">
      <alignment wrapText="1"/>
    </xf>
    <xf numFmtId="0" fontId="8" fillId="0" borderId="1" xfId="0" applyFont="1" applyBorder="1" applyAlignment="1">
      <alignment wrapText="1"/>
    </xf>
    <xf numFmtId="0" fontId="9" fillId="0" borderId="1" xfId="0" applyFont="1" applyBorder="1" applyAlignment="1">
      <alignment wrapText="1"/>
    </xf>
    <xf numFmtId="0" fontId="10" fillId="0" borderId="1" xfId="0" applyFont="1" applyBorder="1" applyAlignment="1">
      <alignment vertical="center" wrapText="1"/>
    </xf>
    <xf numFmtId="0" fontId="13" fillId="0" borderId="0" xfId="0" applyFont="1" applyAlignment="1">
      <alignment wrapText="1"/>
    </xf>
    <xf numFmtId="0" fontId="2" fillId="3" borderId="5" xfId="0" applyFont="1" applyFill="1" applyBorder="1" applyAlignment="1">
      <alignment horizontal="left" wrapText="1"/>
    </xf>
    <xf numFmtId="0" fontId="3" fillId="3" borderId="4" xfId="0" applyFont="1" applyFill="1" applyBorder="1" applyAlignment="1">
      <alignment wrapText="1"/>
    </xf>
    <xf numFmtId="0" fontId="14" fillId="3" borderId="0" xfId="0" applyFont="1" applyFill="1" applyAlignment="1">
      <alignment wrapText="1"/>
    </xf>
    <xf numFmtId="0" fontId="8" fillId="0" borderId="1" xfId="0" applyFont="1" applyBorder="1" applyAlignment="1">
      <alignment horizontal="left" wrapText="1"/>
    </xf>
    <xf numFmtId="0" fontId="8" fillId="0" borderId="4" xfId="0" applyFont="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4" fillId="0" borderId="2" xfId="0" applyFont="1" applyBorder="1" applyAlignment="1">
      <alignment vertical="center" textRotation="90" readingOrder="2"/>
    </xf>
    <xf numFmtId="0" fontId="4" fillId="0" borderId="2" xfId="0" applyFont="1" applyBorder="1" applyAlignment="1">
      <alignment horizontal="center"/>
    </xf>
    <xf numFmtId="0" fontId="5" fillId="0" borderId="0" xfId="0" applyFont="1" applyAlignment="1">
      <alignment horizontal="center"/>
    </xf>
    <xf numFmtId="0" fontId="8" fillId="0" borderId="1" xfId="0" applyFont="1" applyFill="1" applyBorder="1" applyAlignment="1">
      <alignment wrapText="1"/>
    </xf>
    <xf numFmtId="0" fontId="9" fillId="0" borderId="1" xfId="0" applyFont="1" applyFill="1" applyBorder="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textRotation="180"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xf numFmtId="0" fontId="0" fillId="0" borderId="1" xfId="0" applyFill="1" applyBorder="1"/>
    <xf numFmtId="0" fontId="3" fillId="0" borderId="1" xfId="0" applyFont="1" applyFill="1" applyBorder="1" applyAlignment="1">
      <alignment wrapText="1"/>
    </xf>
    <xf numFmtId="0" fontId="0" fillId="0" borderId="0" xfId="0" applyFill="1" applyAlignment="1">
      <alignment wrapText="1"/>
    </xf>
    <xf numFmtId="0" fontId="12" fillId="0" borderId="0" xfId="0" applyFont="1" applyFill="1" applyAlignment="1">
      <alignment wrapText="1"/>
    </xf>
    <xf numFmtId="0" fontId="2" fillId="0" borderId="1" xfId="0" applyFont="1" applyFill="1" applyBorder="1" applyAlignment="1">
      <alignment horizontal="left" wrapText="1"/>
    </xf>
    <xf numFmtId="0" fontId="15" fillId="0" borderId="0" xfId="0" applyFont="1" applyFill="1" applyAlignment="1">
      <alignment wrapText="1"/>
    </xf>
    <xf numFmtId="0" fontId="16" fillId="3" borderId="0" xfId="0" applyFont="1" applyFill="1" applyAlignment="1">
      <alignment wrapText="1"/>
    </xf>
  </cellXfs>
  <cellStyles count="2">
    <cellStyle name="Normal" xfId="0" builtinId="0"/>
    <cellStyle name="Percent" xfId="1" builtinId="5"/>
  </cellStyles>
  <dxfs count="6">
    <dxf>
      <fill>
        <patternFill>
          <bgColor rgb="FF92D050"/>
        </patternFill>
      </fill>
    </dxf>
    <dxf>
      <fill>
        <patternFill>
          <bgColor rgb="FFFFC000"/>
        </patternFill>
      </fill>
    </dxf>
    <dxf>
      <fill>
        <patternFill>
          <bgColor rgb="FFFFC7CE"/>
        </patternFill>
      </fill>
    </dxf>
    <dxf>
      <fill>
        <patternFill>
          <bgColor rgb="FF92D050"/>
        </patternFill>
      </fill>
    </dxf>
    <dxf>
      <fill>
        <patternFill>
          <bgColor rgb="FFFFC000"/>
        </patternFill>
      </fill>
    </dxf>
    <dxf>
      <fill>
        <patternFill>
          <bgColor rgb="FFFFC7CE"/>
        </patternFill>
      </fill>
    </dxf>
  </dxfs>
  <tableStyles count="1" defaultTableStyle="TableStyleMedium9"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H12" totalsRowShown="0">
  <autoFilter ref="B1:H12" xr:uid="{00000000-0009-0000-0100-00000100000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89"/>
  <sheetViews>
    <sheetView tabSelected="1" zoomScale="90" zoomScaleNormal="90" workbookViewId="0">
      <pane xSplit="5" ySplit="5" topLeftCell="F64" activePane="bottomRight" state="frozen"/>
      <selection pane="topRight" activeCell="F1" sqref="F1"/>
      <selection pane="bottomLeft" activeCell="A6" sqref="A6"/>
      <selection pane="bottomRight" activeCell="E76" sqref="E76"/>
    </sheetView>
  </sheetViews>
  <sheetFormatPr defaultRowHeight="14.4" x14ac:dyDescent="0.3"/>
  <cols>
    <col min="1" max="4" width="20.6640625" customWidth="1"/>
    <col min="5" max="5" width="40.6640625" customWidth="1"/>
    <col min="6" max="7" width="30.6640625" customWidth="1"/>
    <col min="8" max="8" width="15.6640625" customWidth="1"/>
    <col min="9" max="10" width="5.6640625" customWidth="1"/>
    <col min="11" max="11" width="10.6640625" customWidth="1"/>
    <col min="12" max="12" width="11" customWidth="1"/>
    <col min="17" max="17" width="29.109375" style="27" customWidth="1"/>
    <col min="18" max="18" width="22.88671875" style="27" customWidth="1"/>
  </cols>
  <sheetData>
    <row r="1" spans="1:18" ht="18" x14ac:dyDescent="0.35">
      <c r="A1" s="5" t="s">
        <v>181</v>
      </c>
    </row>
    <row r="2" spans="1:18" ht="18" x14ac:dyDescent="0.35">
      <c r="A2" s="5" t="s">
        <v>0</v>
      </c>
    </row>
    <row r="3" spans="1:18" ht="18" x14ac:dyDescent="0.35">
      <c r="A3" s="6" t="s">
        <v>366</v>
      </c>
    </row>
    <row r="4" spans="1:18" ht="15" thickBot="1" x14ac:dyDescent="0.35">
      <c r="Q4" s="27" t="s">
        <v>307</v>
      </c>
      <c r="R4" s="27" t="s">
        <v>329</v>
      </c>
    </row>
    <row r="5" spans="1:18" ht="77.25" customHeight="1" thickBot="1" x14ac:dyDescent="0.35">
      <c r="A5" s="2" t="s">
        <v>1</v>
      </c>
      <c r="B5" s="2" t="s">
        <v>2</v>
      </c>
      <c r="C5" s="2" t="s">
        <v>3</v>
      </c>
      <c r="D5" s="2" t="s">
        <v>7</v>
      </c>
      <c r="E5" s="2" t="s">
        <v>4</v>
      </c>
      <c r="F5" s="2" t="s">
        <v>229</v>
      </c>
      <c r="G5" s="2" t="s">
        <v>230</v>
      </c>
      <c r="H5" s="3" t="s">
        <v>5</v>
      </c>
      <c r="I5" s="4" t="s">
        <v>6</v>
      </c>
      <c r="J5" s="4" t="s">
        <v>7</v>
      </c>
      <c r="K5" s="3" t="s">
        <v>8</v>
      </c>
      <c r="L5" s="3" t="s">
        <v>9</v>
      </c>
      <c r="N5" s="21" t="s">
        <v>300</v>
      </c>
      <c r="O5" s="21" t="s">
        <v>301</v>
      </c>
      <c r="P5" s="21" t="s">
        <v>302</v>
      </c>
    </row>
    <row r="6" spans="1:18" ht="37.200000000000003" thickBot="1" x14ac:dyDescent="0.75">
      <c r="A6" s="7" t="s">
        <v>120</v>
      </c>
      <c r="B6" s="8" t="s">
        <v>50</v>
      </c>
      <c r="C6" s="8" t="s">
        <v>51</v>
      </c>
      <c r="D6" s="8"/>
      <c r="E6" s="8" t="s">
        <v>153</v>
      </c>
      <c r="F6" s="8"/>
      <c r="G6" s="8" t="s">
        <v>336</v>
      </c>
      <c r="H6" s="9" t="s">
        <v>19</v>
      </c>
      <c r="I6" s="11"/>
      <c r="J6" s="11"/>
      <c r="K6" s="49">
        <f t="shared" ref="K6:K68" si="0">(N6*O6)+O6</f>
        <v>6</v>
      </c>
      <c r="L6" s="10" t="s">
        <v>49</v>
      </c>
      <c r="N6" s="1">
        <v>1</v>
      </c>
      <c r="O6" s="1">
        <v>3</v>
      </c>
      <c r="P6" s="8"/>
      <c r="R6" s="50" t="s">
        <v>328</v>
      </c>
    </row>
    <row r="7" spans="1:18" ht="22.2" thickBot="1" x14ac:dyDescent="0.35">
      <c r="A7" s="7" t="s">
        <v>120</v>
      </c>
      <c r="B7" s="8" t="s">
        <v>50</v>
      </c>
      <c r="C7" s="8" t="s">
        <v>52</v>
      </c>
      <c r="D7" s="8"/>
      <c r="E7" s="8" t="s">
        <v>53</v>
      </c>
      <c r="F7" s="8"/>
      <c r="G7" s="8" t="s">
        <v>336</v>
      </c>
      <c r="H7" s="9" t="s">
        <v>19</v>
      </c>
      <c r="I7" s="11"/>
      <c r="J7" s="11"/>
      <c r="K7" s="22">
        <f t="shared" si="0"/>
        <v>12</v>
      </c>
      <c r="L7" s="10" t="s">
        <v>16</v>
      </c>
      <c r="N7" s="1">
        <v>2</v>
      </c>
      <c r="O7" s="1">
        <v>4</v>
      </c>
      <c r="P7" s="8"/>
    </row>
    <row r="8" spans="1:18" ht="37.200000000000003" thickBot="1" x14ac:dyDescent="0.75">
      <c r="A8" s="7" t="s">
        <v>120</v>
      </c>
      <c r="B8" s="8" t="s">
        <v>55</v>
      </c>
      <c r="C8" s="8" t="s">
        <v>158</v>
      </c>
      <c r="D8" s="8"/>
      <c r="E8" s="8" t="s">
        <v>159</v>
      </c>
      <c r="F8" s="8"/>
      <c r="G8" s="8" t="s">
        <v>198</v>
      </c>
      <c r="H8" s="9" t="s">
        <v>19</v>
      </c>
      <c r="I8" s="11"/>
      <c r="J8" s="11"/>
      <c r="K8" s="49">
        <f t="shared" si="0"/>
        <v>9</v>
      </c>
      <c r="L8" s="10" t="s">
        <v>16</v>
      </c>
      <c r="N8" s="1">
        <v>2</v>
      </c>
      <c r="O8" s="1">
        <v>3</v>
      </c>
      <c r="P8" s="8"/>
      <c r="R8" s="50" t="s">
        <v>328</v>
      </c>
    </row>
    <row r="9" spans="1:18" s="43" customFormat="1" ht="37.200000000000003" thickBot="1" x14ac:dyDescent="0.75">
      <c r="A9" s="48" t="s">
        <v>120</v>
      </c>
      <c r="B9" s="43" t="s">
        <v>86</v>
      </c>
      <c r="C9" s="37" t="s">
        <v>346</v>
      </c>
      <c r="D9" s="37" t="s">
        <v>347</v>
      </c>
      <c r="E9" s="37" t="s">
        <v>348</v>
      </c>
      <c r="F9" s="37"/>
      <c r="G9" s="37" t="s">
        <v>198</v>
      </c>
      <c r="H9" s="39" t="s">
        <v>349</v>
      </c>
      <c r="I9" s="40"/>
      <c r="J9" s="40"/>
      <c r="K9" s="41">
        <f t="shared" si="0"/>
        <v>12</v>
      </c>
      <c r="L9" s="42" t="s">
        <v>20</v>
      </c>
      <c r="N9" s="44">
        <v>3</v>
      </c>
      <c r="O9" s="44">
        <v>3</v>
      </c>
      <c r="P9" s="37"/>
      <c r="Q9" s="45" t="s">
        <v>371</v>
      </c>
      <c r="R9" s="47" t="s">
        <v>345</v>
      </c>
    </row>
    <row r="10" spans="1:18" ht="37.200000000000003" thickBot="1" x14ac:dyDescent="0.75">
      <c r="A10" s="58" t="s">
        <v>190</v>
      </c>
      <c r="B10" s="52"/>
      <c r="C10" s="52" t="s">
        <v>191</v>
      </c>
      <c r="D10" s="52" t="s">
        <v>231</v>
      </c>
      <c r="E10" s="52" t="s">
        <v>262</v>
      </c>
      <c r="F10" s="52"/>
      <c r="G10" s="52" t="s">
        <v>198</v>
      </c>
      <c r="H10" s="9" t="s">
        <v>19</v>
      </c>
      <c r="I10" s="11"/>
      <c r="J10" s="11"/>
      <c r="K10" s="49">
        <f t="shared" si="0"/>
        <v>9</v>
      </c>
      <c r="L10" s="10" t="s">
        <v>54</v>
      </c>
      <c r="N10" s="1">
        <v>2</v>
      </c>
      <c r="O10" s="1">
        <v>3</v>
      </c>
      <c r="P10" s="8"/>
      <c r="Q10" s="27" t="s">
        <v>369</v>
      </c>
      <c r="R10" s="50" t="s">
        <v>328</v>
      </c>
    </row>
    <row r="11" spans="1:18" ht="37.200000000000003" thickBot="1" x14ac:dyDescent="0.75">
      <c r="A11" s="58" t="s">
        <v>190</v>
      </c>
      <c r="B11" s="52"/>
      <c r="C11" s="52" t="s">
        <v>192</v>
      </c>
      <c r="D11" s="52" t="s">
        <v>263</v>
      </c>
      <c r="E11" s="52" t="s">
        <v>264</v>
      </c>
      <c r="F11" s="52"/>
      <c r="G11" s="52" t="s">
        <v>358</v>
      </c>
      <c r="H11" s="9" t="s">
        <v>19</v>
      </c>
      <c r="I11" s="11"/>
      <c r="J11" s="11"/>
      <c r="K11" s="49">
        <f t="shared" si="0"/>
        <v>9</v>
      </c>
      <c r="L11" s="10" t="s">
        <v>54</v>
      </c>
      <c r="N11" s="1">
        <v>2</v>
      </c>
      <c r="O11" s="1">
        <v>3</v>
      </c>
      <c r="P11" s="8"/>
      <c r="Q11" s="27" t="s">
        <v>370</v>
      </c>
      <c r="R11" s="50" t="s">
        <v>328</v>
      </c>
    </row>
    <row r="12" spans="1:18" ht="42.6" thickBot="1" x14ac:dyDescent="0.35">
      <c r="A12" s="58" t="s">
        <v>190</v>
      </c>
      <c r="B12" s="52"/>
      <c r="C12" s="52" t="s">
        <v>193</v>
      </c>
      <c r="D12" s="52" t="s">
        <v>265</v>
      </c>
      <c r="E12" s="52" t="s">
        <v>266</v>
      </c>
      <c r="F12" s="52" t="s">
        <v>367</v>
      </c>
      <c r="G12" s="52" t="s">
        <v>268</v>
      </c>
      <c r="H12" s="9" t="s">
        <v>19</v>
      </c>
      <c r="I12" s="11"/>
      <c r="J12" s="11"/>
      <c r="K12" s="22">
        <f t="shared" si="0"/>
        <v>5</v>
      </c>
      <c r="L12" s="10" t="s">
        <v>54</v>
      </c>
      <c r="N12" s="1">
        <v>4</v>
      </c>
      <c r="O12" s="1">
        <v>1</v>
      </c>
      <c r="P12" s="8"/>
    </row>
    <row r="13" spans="1:18" ht="32.4" thickBot="1" x14ac:dyDescent="0.35">
      <c r="A13" s="7" t="s">
        <v>123</v>
      </c>
      <c r="B13" s="8" t="s">
        <v>142</v>
      </c>
      <c r="C13" s="8" t="s">
        <v>143</v>
      </c>
      <c r="D13" s="8"/>
      <c r="E13" s="8" t="s">
        <v>175</v>
      </c>
      <c r="F13" s="8"/>
      <c r="G13" s="8" t="s">
        <v>336</v>
      </c>
      <c r="H13" s="9" t="s">
        <v>19</v>
      </c>
      <c r="I13" s="11"/>
      <c r="J13" s="11"/>
      <c r="K13" s="22">
        <f t="shared" si="0"/>
        <v>6</v>
      </c>
      <c r="L13" s="10"/>
      <c r="N13" s="1">
        <v>1</v>
      </c>
      <c r="O13" s="1">
        <v>3</v>
      </c>
      <c r="P13" s="8"/>
    </row>
    <row r="14" spans="1:18" ht="32.4" thickBot="1" x14ac:dyDescent="0.35">
      <c r="A14" s="7" t="s">
        <v>123</v>
      </c>
      <c r="B14" s="8" t="s">
        <v>144</v>
      </c>
      <c r="C14" s="8" t="s">
        <v>174</v>
      </c>
      <c r="D14" s="8"/>
      <c r="E14" s="8" t="s">
        <v>176</v>
      </c>
      <c r="F14" s="8"/>
      <c r="G14" s="8" t="s">
        <v>359</v>
      </c>
      <c r="H14" s="9" t="s">
        <v>154</v>
      </c>
      <c r="I14" s="11"/>
      <c r="J14" s="11"/>
      <c r="K14" s="22">
        <f t="shared" si="0"/>
        <v>6</v>
      </c>
      <c r="L14" s="10"/>
      <c r="N14" s="1">
        <v>1</v>
      </c>
      <c r="O14" s="1">
        <v>3</v>
      </c>
      <c r="P14" s="8"/>
      <c r="Q14" s="27" t="s">
        <v>355</v>
      </c>
      <c r="R14" s="54" t="s">
        <v>328</v>
      </c>
    </row>
    <row r="15" spans="1:18" ht="52.8" thickBot="1" x14ac:dyDescent="0.35">
      <c r="A15" s="51" t="s">
        <v>215</v>
      </c>
      <c r="B15" s="52" t="s">
        <v>246</v>
      </c>
      <c r="C15" s="52" t="s">
        <v>269</v>
      </c>
      <c r="D15" s="52" t="s">
        <v>270</v>
      </c>
      <c r="E15" s="52" t="s">
        <v>372</v>
      </c>
      <c r="F15" s="52" t="s">
        <v>337</v>
      </c>
      <c r="G15" s="52" t="s">
        <v>336</v>
      </c>
      <c r="H15" s="9" t="s">
        <v>19</v>
      </c>
      <c r="I15" s="11"/>
      <c r="J15" s="11"/>
      <c r="K15" s="22">
        <f t="shared" si="0"/>
        <v>6</v>
      </c>
      <c r="L15" s="10" t="s">
        <v>54</v>
      </c>
      <c r="N15" s="1">
        <v>2</v>
      </c>
      <c r="O15" s="1">
        <v>2</v>
      </c>
      <c r="P15" s="8"/>
    </row>
    <row r="16" spans="1:18" ht="22.2" thickBot="1" x14ac:dyDescent="0.35">
      <c r="A16" s="51" t="s">
        <v>215</v>
      </c>
      <c r="B16" s="52"/>
      <c r="C16" s="52" t="s">
        <v>216</v>
      </c>
      <c r="D16" s="52" t="s">
        <v>217</v>
      </c>
      <c r="E16" s="52" t="s">
        <v>248</v>
      </c>
      <c r="F16" s="52"/>
      <c r="G16" s="52" t="s">
        <v>198</v>
      </c>
      <c r="H16" s="9" t="s">
        <v>19</v>
      </c>
      <c r="I16" s="11"/>
      <c r="J16" s="11"/>
      <c r="K16" s="22">
        <f t="shared" si="0"/>
        <v>4</v>
      </c>
      <c r="L16" s="10" t="s">
        <v>54</v>
      </c>
      <c r="N16" s="1">
        <v>1</v>
      </c>
      <c r="O16" s="1">
        <v>2</v>
      </c>
      <c r="P16" s="8"/>
    </row>
    <row r="17" spans="1:19" ht="63" thickBot="1" x14ac:dyDescent="0.35">
      <c r="A17" s="51" t="s">
        <v>215</v>
      </c>
      <c r="B17" s="52" t="s">
        <v>246</v>
      </c>
      <c r="C17" s="52" t="s">
        <v>218</v>
      </c>
      <c r="D17" s="52" t="s">
        <v>271</v>
      </c>
      <c r="E17" s="52" t="s">
        <v>373</v>
      </c>
      <c r="F17" s="52" t="s">
        <v>246</v>
      </c>
      <c r="G17" s="52" t="s">
        <v>198</v>
      </c>
      <c r="H17" s="9" t="s">
        <v>19</v>
      </c>
      <c r="I17" s="11"/>
      <c r="J17" s="11"/>
      <c r="K17" s="22">
        <f t="shared" si="0"/>
        <v>9</v>
      </c>
      <c r="L17" s="10" t="s">
        <v>54</v>
      </c>
      <c r="N17" s="1">
        <v>2</v>
      </c>
      <c r="O17" s="1">
        <v>3</v>
      </c>
      <c r="P17" s="8"/>
    </row>
    <row r="18" spans="1:19" ht="37.200000000000003" thickBot="1" x14ac:dyDescent="0.75">
      <c r="A18" s="51" t="s">
        <v>195</v>
      </c>
      <c r="B18" s="52" t="s">
        <v>253</v>
      </c>
      <c r="C18" s="52" t="s">
        <v>203</v>
      </c>
      <c r="D18" s="52" t="s">
        <v>204</v>
      </c>
      <c r="E18" s="52" t="s">
        <v>247</v>
      </c>
      <c r="F18" s="52" t="s">
        <v>246</v>
      </c>
      <c r="G18" s="52" t="s">
        <v>198</v>
      </c>
      <c r="H18" s="9" t="s">
        <v>19</v>
      </c>
      <c r="I18" s="11"/>
      <c r="J18" s="11"/>
      <c r="K18" s="22">
        <f t="shared" si="0"/>
        <v>4</v>
      </c>
      <c r="L18" s="10" t="s">
        <v>54</v>
      </c>
      <c r="N18" s="1">
        <v>1</v>
      </c>
      <c r="O18" s="1">
        <v>2</v>
      </c>
      <c r="P18" s="8"/>
      <c r="R18" s="50"/>
    </row>
    <row r="19" spans="1:19" ht="37.200000000000003" thickBot="1" x14ac:dyDescent="0.75">
      <c r="A19" s="51" t="s">
        <v>350</v>
      </c>
      <c r="B19" s="52" t="s">
        <v>351</v>
      </c>
      <c r="C19" s="52" t="s">
        <v>352</v>
      </c>
      <c r="D19" s="52" t="s">
        <v>204</v>
      </c>
      <c r="E19" s="52" t="s">
        <v>353</v>
      </c>
      <c r="F19" s="52"/>
      <c r="G19" s="52" t="s">
        <v>198</v>
      </c>
      <c r="H19" s="9" t="s">
        <v>19</v>
      </c>
      <c r="I19" s="11"/>
      <c r="J19" s="11"/>
      <c r="K19" s="22">
        <f t="shared" si="0"/>
        <v>4</v>
      </c>
      <c r="L19" s="10"/>
      <c r="N19" s="1">
        <v>1</v>
      </c>
      <c r="O19" s="1">
        <v>2</v>
      </c>
      <c r="P19" s="8"/>
      <c r="R19" s="50"/>
    </row>
    <row r="20" spans="1:19" s="43" customFormat="1" ht="47.4" thickBot="1" x14ac:dyDescent="0.75">
      <c r="A20" s="46" t="s">
        <v>195</v>
      </c>
      <c r="B20" s="38" t="s">
        <v>75</v>
      </c>
      <c r="C20" s="38" t="s">
        <v>196</v>
      </c>
      <c r="D20" s="38" t="s">
        <v>272</v>
      </c>
      <c r="E20" s="38" t="s">
        <v>157</v>
      </c>
      <c r="F20" s="38" t="s">
        <v>197</v>
      </c>
      <c r="G20" s="38" t="s">
        <v>198</v>
      </c>
      <c r="H20" s="39" t="s">
        <v>19</v>
      </c>
      <c r="I20" s="40"/>
      <c r="J20" s="40"/>
      <c r="K20" s="41">
        <f t="shared" si="0"/>
        <v>6</v>
      </c>
      <c r="L20" s="42" t="s">
        <v>54</v>
      </c>
      <c r="N20" s="44">
        <v>2</v>
      </c>
      <c r="O20" s="44">
        <v>2</v>
      </c>
      <c r="P20" s="37"/>
      <c r="Q20" s="45" t="s">
        <v>374</v>
      </c>
      <c r="R20" s="47" t="s">
        <v>327</v>
      </c>
    </row>
    <row r="21" spans="1:19" s="71" customFormat="1" ht="37.200000000000003" thickBot="1" x14ac:dyDescent="0.75">
      <c r="A21" s="65" t="s">
        <v>195</v>
      </c>
      <c r="B21" s="66" t="s">
        <v>256</v>
      </c>
      <c r="C21" s="66" t="s">
        <v>210</v>
      </c>
      <c r="D21" s="66" t="s">
        <v>211</v>
      </c>
      <c r="E21" s="66" t="s">
        <v>354</v>
      </c>
      <c r="F21" s="66"/>
      <c r="G21" s="66" t="s">
        <v>336</v>
      </c>
      <c r="H21" s="67" t="s">
        <v>19</v>
      </c>
      <c r="I21" s="68"/>
      <c r="J21" s="68"/>
      <c r="K21" s="69">
        <f t="shared" si="0"/>
        <v>9</v>
      </c>
      <c r="L21" s="70" t="s">
        <v>54</v>
      </c>
      <c r="N21" s="72">
        <v>2</v>
      </c>
      <c r="O21" s="72">
        <v>3</v>
      </c>
      <c r="P21" s="73"/>
      <c r="Q21" s="74"/>
      <c r="R21" s="75"/>
    </row>
    <row r="22" spans="1:19" ht="48.6" thickBot="1" x14ac:dyDescent="0.75">
      <c r="A22" s="7" t="s">
        <v>74</v>
      </c>
      <c r="B22" s="8" t="s">
        <v>76</v>
      </c>
      <c r="C22" s="8" t="s">
        <v>77</v>
      </c>
      <c r="D22" s="8"/>
      <c r="E22" s="8" t="s">
        <v>338</v>
      </c>
      <c r="F22" s="8"/>
      <c r="G22" s="8" t="s">
        <v>198</v>
      </c>
      <c r="H22" s="9" t="s">
        <v>19</v>
      </c>
      <c r="I22" s="11"/>
      <c r="J22" s="11"/>
      <c r="K22" s="49">
        <f t="shared" si="0"/>
        <v>6</v>
      </c>
      <c r="L22" s="10" t="s">
        <v>60</v>
      </c>
      <c r="N22" s="1">
        <v>2</v>
      </c>
      <c r="O22" s="1">
        <v>2</v>
      </c>
      <c r="P22" s="8"/>
      <c r="Q22" s="27" t="s">
        <v>339</v>
      </c>
      <c r="R22" s="50" t="s">
        <v>328</v>
      </c>
    </row>
    <row r="23" spans="1:19" ht="48.6" thickBot="1" x14ac:dyDescent="0.75">
      <c r="A23" s="7" t="s">
        <v>74</v>
      </c>
      <c r="B23" s="8" t="s">
        <v>76</v>
      </c>
      <c r="C23" s="8" t="s">
        <v>80</v>
      </c>
      <c r="D23" s="8"/>
      <c r="E23" s="8" t="s">
        <v>81</v>
      </c>
      <c r="F23" s="8"/>
      <c r="G23" s="8" t="s">
        <v>198</v>
      </c>
      <c r="H23" s="9" t="s">
        <v>19</v>
      </c>
      <c r="I23" s="11"/>
      <c r="J23" s="11"/>
      <c r="K23" s="49">
        <f t="shared" si="0"/>
        <v>6</v>
      </c>
      <c r="L23" s="10" t="s">
        <v>60</v>
      </c>
      <c r="N23" s="1">
        <v>2</v>
      </c>
      <c r="O23" s="1">
        <v>2</v>
      </c>
      <c r="P23" s="8"/>
      <c r="Q23" s="27" t="s">
        <v>339</v>
      </c>
      <c r="R23" s="50" t="s">
        <v>328</v>
      </c>
      <c r="S23" t="s">
        <v>330</v>
      </c>
    </row>
    <row r="24" spans="1:19" ht="32.4" thickBot="1" x14ac:dyDescent="0.35">
      <c r="A24" s="51" t="s">
        <v>195</v>
      </c>
      <c r="B24" s="52" t="s">
        <v>273</v>
      </c>
      <c r="C24" s="52" t="s">
        <v>199</v>
      </c>
      <c r="D24" s="52" t="s">
        <v>200</v>
      </c>
      <c r="E24" s="52" t="s">
        <v>274</v>
      </c>
      <c r="F24" s="52" t="s">
        <v>246</v>
      </c>
      <c r="G24" s="52" t="s">
        <v>198</v>
      </c>
      <c r="H24" s="9" t="s">
        <v>19</v>
      </c>
      <c r="I24" s="11"/>
      <c r="J24" s="11"/>
      <c r="K24" s="22">
        <f t="shared" si="0"/>
        <v>6</v>
      </c>
      <c r="L24" s="10" t="s">
        <v>54</v>
      </c>
      <c r="N24" s="1">
        <v>2</v>
      </c>
      <c r="O24" s="1">
        <v>2</v>
      </c>
      <c r="P24" s="8"/>
      <c r="Q24" s="27" t="s">
        <v>309</v>
      </c>
      <c r="R24" s="27" t="s">
        <v>308</v>
      </c>
    </row>
    <row r="25" spans="1:19" ht="43.8" thickBot="1" x14ac:dyDescent="0.35">
      <c r="A25" s="7" t="s">
        <v>74</v>
      </c>
      <c r="B25" s="8" t="s">
        <v>82</v>
      </c>
      <c r="C25" s="8" t="s">
        <v>83</v>
      </c>
      <c r="D25" s="8"/>
      <c r="E25" s="8" t="s">
        <v>160</v>
      </c>
      <c r="F25" s="8"/>
      <c r="G25" s="8" t="s">
        <v>336</v>
      </c>
      <c r="H25" s="9" t="s">
        <v>19</v>
      </c>
      <c r="I25" s="11"/>
      <c r="J25" s="11"/>
      <c r="K25" s="22">
        <f t="shared" si="0"/>
        <v>6</v>
      </c>
      <c r="L25" s="10" t="s">
        <v>84</v>
      </c>
      <c r="N25" s="1">
        <v>2</v>
      </c>
      <c r="O25" s="1">
        <v>2</v>
      </c>
      <c r="P25" s="8"/>
      <c r="Q25" s="27" t="s">
        <v>310</v>
      </c>
      <c r="R25" s="27" t="s">
        <v>311</v>
      </c>
    </row>
    <row r="26" spans="1:19" ht="63" thickBot="1" x14ac:dyDescent="0.35">
      <c r="A26" s="51" t="s">
        <v>195</v>
      </c>
      <c r="B26" s="52" t="s">
        <v>252</v>
      </c>
      <c r="C26" s="52" t="s">
        <v>201</v>
      </c>
      <c r="D26" s="52" t="s">
        <v>200</v>
      </c>
      <c r="E26" s="52" t="s">
        <v>275</v>
      </c>
      <c r="F26" s="52"/>
      <c r="G26" s="52" t="s">
        <v>198</v>
      </c>
      <c r="H26" s="9" t="s">
        <v>19</v>
      </c>
      <c r="I26" s="11"/>
      <c r="J26" s="11"/>
      <c r="K26" s="22">
        <f t="shared" si="0"/>
        <v>4</v>
      </c>
      <c r="L26" s="10" t="s">
        <v>54</v>
      </c>
      <c r="N26" s="1">
        <v>1</v>
      </c>
      <c r="O26" s="1">
        <v>2</v>
      </c>
      <c r="P26" s="8"/>
      <c r="Q26" s="27" t="s">
        <v>312</v>
      </c>
      <c r="R26" s="27" t="s">
        <v>313</v>
      </c>
    </row>
    <row r="27" spans="1:19" ht="43.8" thickBot="1" x14ac:dyDescent="0.35">
      <c r="A27" s="7" t="s">
        <v>74</v>
      </c>
      <c r="B27" s="8" t="s">
        <v>258</v>
      </c>
      <c r="C27" s="8" t="s">
        <v>85</v>
      </c>
      <c r="D27" s="8"/>
      <c r="E27" s="8" t="s">
        <v>126</v>
      </c>
      <c r="F27" s="8"/>
      <c r="G27" s="8" t="s">
        <v>336</v>
      </c>
      <c r="H27" s="9" t="s">
        <v>19</v>
      </c>
      <c r="I27" s="11"/>
      <c r="J27" s="11"/>
      <c r="K27" s="22">
        <f t="shared" si="0"/>
        <v>6</v>
      </c>
      <c r="L27" s="10" t="s">
        <v>84</v>
      </c>
      <c r="N27" s="1">
        <v>2</v>
      </c>
      <c r="O27" s="1">
        <v>2</v>
      </c>
      <c r="P27" s="8"/>
      <c r="Q27" s="27" t="s">
        <v>310</v>
      </c>
      <c r="R27" s="27" t="s">
        <v>311</v>
      </c>
    </row>
    <row r="28" spans="1:19" ht="42.6" thickBot="1" x14ac:dyDescent="0.35">
      <c r="A28" s="51" t="s">
        <v>195</v>
      </c>
      <c r="B28" s="52" t="s">
        <v>255</v>
      </c>
      <c r="C28" s="52" t="s">
        <v>209</v>
      </c>
      <c r="D28" s="52" t="s">
        <v>276</v>
      </c>
      <c r="E28" s="52" t="s">
        <v>375</v>
      </c>
      <c r="F28" s="52" t="s">
        <v>277</v>
      </c>
      <c r="G28" s="52" t="s">
        <v>336</v>
      </c>
      <c r="H28" s="9" t="s">
        <v>19</v>
      </c>
      <c r="I28" s="11"/>
      <c r="J28" s="11"/>
      <c r="K28" s="22">
        <f t="shared" si="0"/>
        <v>6</v>
      </c>
      <c r="L28" s="10" t="s">
        <v>54</v>
      </c>
      <c r="N28" s="1">
        <v>2</v>
      </c>
      <c r="O28" s="1">
        <v>2</v>
      </c>
      <c r="P28" s="8"/>
      <c r="Q28" s="27" t="s">
        <v>314</v>
      </c>
      <c r="R28" s="27" t="s">
        <v>315</v>
      </c>
    </row>
    <row r="29" spans="1:19" ht="73.2" thickBot="1" x14ac:dyDescent="0.35">
      <c r="A29" s="51" t="s">
        <v>195</v>
      </c>
      <c r="B29" s="52" t="s">
        <v>86</v>
      </c>
      <c r="C29" s="52" t="s">
        <v>202</v>
      </c>
      <c r="D29" s="52" t="s">
        <v>272</v>
      </c>
      <c r="E29" s="52" t="s">
        <v>376</v>
      </c>
      <c r="F29" s="52" t="s">
        <v>246</v>
      </c>
      <c r="G29" s="52" t="s">
        <v>198</v>
      </c>
      <c r="H29" s="9" t="s">
        <v>19</v>
      </c>
      <c r="I29" s="11"/>
      <c r="J29" s="11"/>
      <c r="K29" s="22">
        <f t="shared" si="0"/>
        <v>6</v>
      </c>
      <c r="L29" s="10" t="s">
        <v>54</v>
      </c>
      <c r="N29" s="1">
        <v>2</v>
      </c>
      <c r="O29" s="1">
        <v>2</v>
      </c>
      <c r="P29" s="8"/>
      <c r="Q29" s="27" t="s">
        <v>316</v>
      </c>
    </row>
    <row r="30" spans="1:19" ht="37.200000000000003" thickBot="1" x14ac:dyDescent="0.75">
      <c r="A30" s="7" t="s">
        <v>74</v>
      </c>
      <c r="B30" s="8" t="s">
        <v>89</v>
      </c>
      <c r="C30" s="8" t="s">
        <v>90</v>
      </c>
      <c r="D30" s="8"/>
      <c r="E30" s="8" t="s">
        <v>161</v>
      </c>
      <c r="F30" s="8"/>
      <c r="G30" s="8" t="s">
        <v>198</v>
      </c>
      <c r="H30" s="9" t="s">
        <v>45</v>
      </c>
      <c r="I30" s="11"/>
      <c r="J30" s="11"/>
      <c r="K30" s="49">
        <f t="shared" si="0"/>
        <v>6</v>
      </c>
      <c r="L30" s="10" t="s">
        <v>20</v>
      </c>
      <c r="N30" s="1">
        <v>2</v>
      </c>
      <c r="O30" s="1">
        <v>2</v>
      </c>
      <c r="P30" s="8"/>
      <c r="Q30" s="27" t="s">
        <v>317</v>
      </c>
      <c r="R30" s="50" t="s">
        <v>328</v>
      </c>
      <c r="S30" t="s">
        <v>331</v>
      </c>
    </row>
    <row r="31" spans="1:19" ht="37.200000000000003" thickBot="1" x14ac:dyDescent="0.75">
      <c r="A31" s="7" t="s">
        <v>74</v>
      </c>
      <c r="B31" s="8" t="s">
        <v>87</v>
      </c>
      <c r="C31" s="8" t="s">
        <v>88</v>
      </c>
      <c r="D31" s="8"/>
      <c r="E31" s="8" t="s">
        <v>332</v>
      </c>
      <c r="F31" s="8"/>
      <c r="G31" s="8" t="s">
        <v>198</v>
      </c>
      <c r="H31" s="9" t="s">
        <v>19</v>
      </c>
      <c r="I31" s="11"/>
      <c r="J31" s="11"/>
      <c r="K31" s="49">
        <f t="shared" si="0"/>
        <v>6</v>
      </c>
      <c r="L31" s="10" t="s">
        <v>16</v>
      </c>
      <c r="N31" s="1">
        <v>1</v>
      </c>
      <c r="O31" s="1">
        <v>3</v>
      </c>
      <c r="P31" s="8"/>
      <c r="Q31" s="27" t="s">
        <v>318</v>
      </c>
      <c r="R31" s="50" t="s">
        <v>328</v>
      </c>
      <c r="S31" t="s">
        <v>333</v>
      </c>
    </row>
    <row r="32" spans="1:19" s="71" customFormat="1" ht="31.8" thickBot="1" x14ac:dyDescent="0.65">
      <c r="A32" s="76" t="s">
        <v>74</v>
      </c>
      <c r="B32" s="73" t="s">
        <v>257</v>
      </c>
      <c r="C32" s="73" t="s">
        <v>78</v>
      </c>
      <c r="D32" s="73"/>
      <c r="E32" s="73" t="s">
        <v>79</v>
      </c>
      <c r="F32" s="73"/>
      <c r="G32" s="73" t="s">
        <v>198</v>
      </c>
      <c r="H32" s="67" t="s">
        <v>19</v>
      </c>
      <c r="I32" s="68"/>
      <c r="J32" s="68"/>
      <c r="K32" s="69">
        <f t="shared" si="0"/>
        <v>6</v>
      </c>
      <c r="L32" s="70" t="s">
        <v>20</v>
      </c>
      <c r="N32" s="72">
        <v>1</v>
      </c>
      <c r="O32" s="72">
        <v>3</v>
      </c>
      <c r="P32" s="73"/>
      <c r="Q32" s="74" t="s">
        <v>319</v>
      </c>
      <c r="R32" s="77" t="s">
        <v>327</v>
      </c>
    </row>
    <row r="33" spans="1:19" ht="57.6" thickBot="1" x14ac:dyDescent="0.75">
      <c r="A33" s="51" t="s">
        <v>195</v>
      </c>
      <c r="B33" s="52" t="s">
        <v>254</v>
      </c>
      <c r="C33" s="52" t="s">
        <v>205</v>
      </c>
      <c r="D33" s="52" t="s">
        <v>279</v>
      </c>
      <c r="E33" s="52" t="s">
        <v>334</v>
      </c>
      <c r="F33" s="52" t="s">
        <v>206</v>
      </c>
      <c r="G33" s="52" t="s">
        <v>207</v>
      </c>
      <c r="H33" s="9" t="s">
        <v>19</v>
      </c>
      <c r="I33" s="11"/>
      <c r="J33" s="11"/>
      <c r="K33" s="49">
        <f t="shared" si="0"/>
        <v>4</v>
      </c>
      <c r="L33" s="10" t="s">
        <v>54</v>
      </c>
      <c r="N33" s="1">
        <v>1</v>
      </c>
      <c r="O33" s="1">
        <v>2</v>
      </c>
      <c r="P33" s="8"/>
      <c r="Q33" s="27" t="s">
        <v>320</v>
      </c>
      <c r="R33" s="50" t="s">
        <v>328</v>
      </c>
      <c r="S33" t="s">
        <v>335</v>
      </c>
    </row>
    <row r="34" spans="1:19" ht="57.6" thickBot="1" x14ac:dyDescent="0.75">
      <c r="A34" s="51" t="s">
        <v>195</v>
      </c>
      <c r="B34" s="52" t="s">
        <v>93</v>
      </c>
      <c r="C34" s="52" t="s">
        <v>208</v>
      </c>
      <c r="D34" s="52" t="s">
        <v>280</v>
      </c>
      <c r="E34" s="52" t="s">
        <v>281</v>
      </c>
      <c r="F34" s="53" t="s">
        <v>206</v>
      </c>
      <c r="G34" s="53" t="s">
        <v>207</v>
      </c>
      <c r="H34" s="9" t="s">
        <v>19</v>
      </c>
      <c r="I34" s="11"/>
      <c r="J34" s="11"/>
      <c r="K34" s="49">
        <f t="shared" si="0"/>
        <v>6</v>
      </c>
      <c r="L34" s="10" t="s">
        <v>54</v>
      </c>
      <c r="N34" s="1">
        <v>2</v>
      </c>
      <c r="O34" s="1">
        <v>2</v>
      </c>
      <c r="P34" s="8"/>
      <c r="Q34" s="27" t="s">
        <v>321</v>
      </c>
      <c r="R34" s="50" t="s">
        <v>328</v>
      </c>
      <c r="S34" t="s">
        <v>333</v>
      </c>
    </row>
    <row r="35" spans="1:19" ht="22.2" thickBot="1" x14ac:dyDescent="0.35">
      <c r="A35" s="7" t="s">
        <v>74</v>
      </c>
      <c r="B35" s="8" t="s">
        <v>94</v>
      </c>
      <c r="C35" s="8" t="s">
        <v>122</v>
      </c>
      <c r="D35" s="8"/>
      <c r="E35" s="8" t="s">
        <v>149</v>
      </c>
      <c r="F35" s="8"/>
      <c r="G35" s="8" t="s">
        <v>198</v>
      </c>
      <c r="H35" s="9" t="s">
        <v>12</v>
      </c>
      <c r="I35" s="11"/>
      <c r="J35" s="11"/>
      <c r="K35" s="22">
        <f t="shared" si="0"/>
        <v>6</v>
      </c>
      <c r="L35" s="10" t="s">
        <v>16</v>
      </c>
      <c r="N35" s="1">
        <v>2</v>
      </c>
      <c r="O35" s="1">
        <v>2</v>
      </c>
      <c r="P35" s="8"/>
      <c r="Q35" s="27" t="s">
        <v>322</v>
      </c>
      <c r="R35" s="27" t="s">
        <v>308</v>
      </c>
    </row>
    <row r="36" spans="1:19" ht="29.4" thickBot="1" x14ac:dyDescent="0.35">
      <c r="A36" s="7" t="s">
        <v>10</v>
      </c>
      <c r="B36" s="8" t="s">
        <v>259</v>
      </c>
      <c r="C36" s="8" t="s">
        <v>11</v>
      </c>
      <c r="D36" s="8" t="s">
        <v>13</v>
      </c>
      <c r="E36" s="8" t="s">
        <v>14</v>
      </c>
      <c r="F36" s="8"/>
      <c r="G36" s="8" t="s">
        <v>336</v>
      </c>
      <c r="H36" s="9" t="s">
        <v>12</v>
      </c>
      <c r="I36" s="11"/>
      <c r="J36" s="11"/>
      <c r="K36" s="22">
        <f t="shared" si="0"/>
        <v>6</v>
      </c>
      <c r="L36" s="10" t="s">
        <v>16</v>
      </c>
      <c r="N36" s="1">
        <v>2</v>
      </c>
      <c r="O36" s="1">
        <v>2</v>
      </c>
      <c r="P36" s="8"/>
    </row>
    <row r="37" spans="1:19" ht="47.4" thickBot="1" x14ac:dyDescent="0.75">
      <c r="A37" s="7" t="s">
        <v>10</v>
      </c>
      <c r="B37" s="8" t="s">
        <v>260</v>
      </c>
      <c r="C37" s="8" t="s">
        <v>17</v>
      </c>
      <c r="D37" s="8" t="s">
        <v>18</v>
      </c>
      <c r="E37" s="8" t="s">
        <v>162</v>
      </c>
      <c r="F37" s="8" t="s">
        <v>340</v>
      </c>
      <c r="G37" s="8" t="s">
        <v>336</v>
      </c>
      <c r="H37" s="9" t="s">
        <v>12</v>
      </c>
      <c r="I37" s="11"/>
      <c r="J37" s="11"/>
      <c r="K37" s="49">
        <f t="shared" si="0"/>
        <v>9</v>
      </c>
      <c r="L37" s="10" t="s">
        <v>16</v>
      </c>
      <c r="N37" s="1">
        <v>2</v>
      </c>
      <c r="O37" s="1">
        <v>3</v>
      </c>
      <c r="P37" s="8"/>
      <c r="R37" s="50" t="s">
        <v>328</v>
      </c>
    </row>
    <row r="38" spans="1:19" ht="32.4" thickBot="1" x14ac:dyDescent="0.35">
      <c r="A38" s="7" t="s">
        <v>10</v>
      </c>
      <c r="B38" s="8"/>
      <c r="C38" s="8" t="s">
        <v>30</v>
      </c>
      <c r="D38" s="8" t="s">
        <v>31</v>
      </c>
      <c r="E38" s="8" t="s">
        <v>163</v>
      </c>
      <c r="F38" s="8"/>
      <c r="G38" s="8" t="s">
        <v>336</v>
      </c>
      <c r="H38" s="9" t="s">
        <v>19</v>
      </c>
      <c r="I38" s="11"/>
      <c r="J38" s="11"/>
      <c r="K38" s="22">
        <f t="shared" si="0"/>
        <v>3</v>
      </c>
      <c r="L38" s="10" t="s">
        <v>16</v>
      </c>
      <c r="N38" s="1">
        <v>2</v>
      </c>
      <c r="O38" s="1">
        <v>1</v>
      </c>
      <c r="P38" s="8"/>
    </row>
    <row r="39" spans="1:19" ht="29.4" thickBot="1" x14ac:dyDescent="0.35">
      <c r="A39" s="7" t="s">
        <v>10</v>
      </c>
      <c r="B39" s="8"/>
      <c r="C39" s="8" t="s">
        <v>164</v>
      </c>
      <c r="D39" s="8" t="s">
        <v>21</v>
      </c>
      <c r="E39" s="8" t="s">
        <v>22</v>
      </c>
      <c r="F39" s="8"/>
      <c r="G39" s="8" t="s">
        <v>336</v>
      </c>
      <c r="H39" s="9" t="s">
        <v>23</v>
      </c>
      <c r="I39" s="11"/>
      <c r="J39" s="11"/>
      <c r="K39" s="22">
        <f t="shared" si="0"/>
        <v>3</v>
      </c>
      <c r="L39" s="10" t="s">
        <v>26</v>
      </c>
      <c r="N39" s="1">
        <v>2</v>
      </c>
      <c r="O39" s="1">
        <v>1</v>
      </c>
      <c r="P39" s="8"/>
    </row>
    <row r="40" spans="1:19" ht="32.4" thickBot="1" x14ac:dyDescent="0.35">
      <c r="A40" s="7" t="s">
        <v>10</v>
      </c>
      <c r="B40" s="8"/>
      <c r="C40" s="8" t="s">
        <v>27</v>
      </c>
      <c r="D40" s="8" t="s">
        <v>28</v>
      </c>
      <c r="E40" s="8" t="s">
        <v>377</v>
      </c>
      <c r="F40" s="8"/>
      <c r="G40" s="8" t="s">
        <v>336</v>
      </c>
      <c r="H40" s="9" t="s">
        <v>19</v>
      </c>
      <c r="I40" s="11"/>
      <c r="J40" s="11"/>
      <c r="K40" s="22">
        <f t="shared" si="0"/>
        <v>3</v>
      </c>
      <c r="L40" s="10" t="s">
        <v>16</v>
      </c>
      <c r="N40" s="1">
        <v>2</v>
      </c>
      <c r="O40" s="1">
        <v>1</v>
      </c>
      <c r="P40" s="8"/>
    </row>
    <row r="41" spans="1:19" ht="32.4" thickBot="1" x14ac:dyDescent="0.35">
      <c r="A41" s="51" t="s">
        <v>10</v>
      </c>
      <c r="B41" s="52" t="s">
        <v>246</v>
      </c>
      <c r="C41" s="52" t="s">
        <v>219</v>
      </c>
      <c r="D41" s="52" t="s">
        <v>220</v>
      </c>
      <c r="E41" s="52" t="s">
        <v>282</v>
      </c>
      <c r="F41" s="52" t="s">
        <v>221</v>
      </c>
      <c r="G41" s="52" t="s">
        <v>194</v>
      </c>
      <c r="H41" s="9" t="s">
        <v>19</v>
      </c>
      <c r="I41" s="11"/>
      <c r="J41" s="11"/>
      <c r="K41" s="22">
        <f t="shared" si="0"/>
        <v>9</v>
      </c>
      <c r="L41" s="10" t="s">
        <v>54</v>
      </c>
      <c r="N41" s="1">
        <v>2</v>
      </c>
      <c r="O41" s="1">
        <v>3</v>
      </c>
      <c r="P41" s="8"/>
    </row>
    <row r="42" spans="1:19" ht="32.4" thickBot="1" x14ac:dyDescent="0.35">
      <c r="A42" s="51" t="s">
        <v>10</v>
      </c>
      <c r="B42" s="52" t="s">
        <v>246</v>
      </c>
      <c r="C42" s="52" t="s">
        <v>222</v>
      </c>
      <c r="D42" s="52" t="s">
        <v>283</v>
      </c>
      <c r="E42" s="52" t="s">
        <v>284</v>
      </c>
      <c r="F42" s="52" t="s">
        <v>246</v>
      </c>
      <c r="G42" s="52" t="s">
        <v>336</v>
      </c>
      <c r="H42" s="9" t="s">
        <v>19</v>
      </c>
      <c r="I42" s="11"/>
      <c r="J42" s="11"/>
      <c r="K42" s="22">
        <f t="shared" si="0"/>
        <v>4</v>
      </c>
      <c r="L42" s="10" t="s">
        <v>54</v>
      </c>
      <c r="N42" s="1">
        <v>3</v>
      </c>
      <c r="O42" s="1">
        <v>1</v>
      </c>
      <c r="P42" s="8"/>
    </row>
    <row r="43" spans="1:19" ht="42.6" thickBot="1" x14ac:dyDescent="0.35">
      <c r="A43" s="51" t="s">
        <v>10</v>
      </c>
      <c r="B43" s="52" t="s">
        <v>246</v>
      </c>
      <c r="C43" s="52" t="s">
        <v>249</v>
      </c>
      <c r="D43" s="52" t="s">
        <v>250</v>
      </c>
      <c r="E43" s="52" t="s">
        <v>378</v>
      </c>
      <c r="F43" s="52" t="s">
        <v>251</v>
      </c>
      <c r="G43" s="52" t="s">
        <v>278</v>
      </c>
      <c r="H43" s="9" t="s">
        <v>19</v>
      </c>
      <c r="I43" s="11"/>
      <c r="J43" s="11"/>
      <c r="K43" s="22">
        <f t="shared" si="0"/>
        <v>4</v>
      </c>
      <c r="L43" s="10" t="s">
        <v>54</v>
      </c>
      <c r="N43" s="1">
        <v>3</v>
      </c>
      <c r="O43" s="1">
        <v>1</v>
      </c>
      <c r="P43" s="8"/>
    </row>
    <row r="44" spans="1:19" ht="63" thickBot="1" x14ac:dyDescent="0.35">
      <c r="A44" s="51" t="s">
        <v>10</v>
      </c>
      <c r="B44" s="52" t="s">
        <v>246</v>
      </c>
      <c r="C44" s="52" t="s">
        <v>223</v>
      </c>
      <c r="D44" s="52" t="s">
        <v>285</v>
      </c>
      <c r="E44" s="52" t="s">
        <v>286</v>
      </c>
      <c r="F44" s="52" t="s">
        <v>224</v>
      </c>
      <c r="G44" s="52" t="s">
        <v>287</v>
      </c>
      <c r="H44" s="9" t="s">
        <v>19</v>
      </c>
      <c r="I44" s="11"/>
      <c r="J44" s="11"/>
      <c r="K44" s="22">
        <f t="shared" si="0"/>
        <v>8</v>
      </c>
      <c r="L44" s="10" t="s">
        <v>54</v>
      </c>
      <c r="N44" s="1">
        <v>3</v>
      </c>
      <c r="O44" s="1">
        <v>2</v>
      </c>
      <c r="P44" s="8"/>
    </row>
    <row r="45" spans="1:19" s="71" customFormat="1" ht="37.200000000000003" thickBot="1" x14ac:dyDescent="0.75">
      <c r="A45" s="65" t="s">
        <v>10</v>
      </c>
      <c r="B45" s="66" t="s">
        <v>246</v>
      </c>
      <c r="C45" s="66" t="s">
        <v>225</v>
      </c>
      <c r="D45" s="66" t="s">
        <v>288</v>
      </c>
      <c r="E45" s="66" t="s">
        <v>289</v>
      </c>
      <c r="F45" s="66" t="s">
        <v>246</v>
      </c>
      <c r="G45" s="66" t="s">
        <v>336</v>
      </c>
      <c r="H45" s="67" t="s">
        <v>19</v>
      </c>
      <c r="I45" s="68"/>
      <c r="J45" s="68"/>
      <c r="K45" s="69">
        <f t="shared" si="0"/>
        <v>9</v>
      </c>
      <c r="L45" s="70" t="s">
        <v>54</v>
      </c>
      <c r="N45" s="72">
        <v>2</v>
      </c>
      <c r="O45" s="72">
        <v>3</v>
      </c>
      <c r="P45" s="73"/>
      <c r="Q45" s="74"/>
      <c r="R45" s="75" t="s">
        <v>327</v>
      </c>
    </row>
    <row r="46" spans="1:19" ht="32.4" thickBot="1" x14ac:dyDescent="0.35">
      <c r="A46" s="51" t="s">
        <v>10</v>
      </c>
      <c r="B46" s="52" t="s">
        <v>246</v>
      </c>
      <c r="C46" s="52" t="s">
        <v>226</v>
      </c>
      <c r="D46" s="52" t="s">
        <v>290</v>
      </c>
      <c r="E46" s="52" t="s">
        <v>291</v>
      </c>
      <c r="F46" s="52" t="s">
        <v>246</v>
      </c>
      <c r="G46" s="52" t="s">
        <v>336</v>
      </c>
      <c r="H46" s="9" t="s">
        <v>19</v>
      </c>
      <c r="I46" s="11"/>
      <c r="J46" s="11"/>
      <c r="K46" s="49">
        <f t="shared" si="0"/>
        <v>6</v>
      </c>
      <c r="L46" s="10" t="s">
        <v>54</v>
      </c>
      <c r="N46" s="1">
        <v>2</v>
      </c>
      <c r="O46" s="1">
        <v>2</v>
      </c>
      <c r="P46" s="8"/>
    </row>
    <row r="47" spans="1:19" ht="32.4" thickBot="1" x14ac:dyDescent="0.35">
      <c r="A47" s="51" t="s">
        <v>10</v>
      </c>
      <c r="B47" s="52" t="s">
        <v>246</v>
      </c>
      <c r="C47" s="52" t="s">
        <v>227</v>
      </c>
      <c r="D47" s="52" t="s">
        <v>292</v>
      </c>
      <c r="E47" s="52" t="s">
        <v>293</v>
      </c>
      <c r="F47" s="52" t="s">
        <v>228</v>
      </c>
      <c r="G47" s="52" t="s">
        <v>194</v>
      </c>
      <c r="H47" s="9" t="s">
        <v>19</v>
      </c>
      <c r="I47" s="11"/>
      <c r="J47" s="11"/>
      <c r="K47" s="49">
        <f t="shared" si="0"/>
        <v>6</v>
      </c>
      <c r="L47" s="10" t="s">
        <v>54</v>
      </c>
      <c r="N47" s="1">
        <v>2</v>
      </c>
      <c r="O47" s="1">
        <v>2</v>
      </c>
      <c r="P47" s="8"/>
    </row>
    <row r="48" spans="1:19" ht="52.8" thickBot="1" x14ac:dyDescent="0.35">
      <c r="A48" s="51" t="s">
        <v>123</v>
      </c>
      <c r="B48" s="52" t="s">
        <v>246</v>
      </c>
      <c r="C48" s="52" t="s">
        <v>294</v>
      </c>
      <c r="D48" s="52" t="s">
        <v>295</v>
      </c>
      <c r="E48" s="52" t="s">
        <v>296</v>
      </c>
      <c r="F48" s="52" t="s">
        <v>246</v>
      </c>
      <c r="G48" s="52" t="s">
        <v>359</v>
      </c>
      <c r="H48" s="9" t="s">
        <v>19</v>
      </c>
      <c r="I48" s="11"/>
      <c r="J48" s="11"/>
      <c r="K48" s="49">
        <f t="shared" si="0"/>
        <v>9</v>
      </c>
      <c r="L48" s="10" t="s">
        <v>54</v>
      </c>
      <c r="N48" s="1">
        <v>2</v>
      </c>
      <c r="O48" s="1">
        <v>3</v>
      </c>
      <c r="P48" s="8"/>
    </row>
    <row r="49" spans="1:18" ht="42.6" thickBot="1" x14ac:dyDescent="0.35">
      <c r="A49" s="7" t="s">
        <v>95</v>
      </c>
      <c r="B49" s="8" t="s">
        <v>96</v>
      </c>
      <c r="C49" s="8" t="s">
        <v>165</v>
      </c>
      <c r="D49" s="8"/>
      <c r="E49" s="8" t="s">
        <v>166</v>
      </c>
      <c r="F49" s="8"/>
      <c r="G49" s="8" t="s">
        <v>336</v>
      </c>
      <c r="H49" s="9" t="s">
        <v>44</v>
      </c>
      <c r="I49" s="11"/>
      <c r="J49" s="11"/>
      <c r="K49" s="22">
        <f t="shared" si="0"/>
        <v>9</v>
      </c>
      <c r="L49" s="10" t="s">
        <v>16</v>
      </c>
      <c r="N49" s="1">
        <v>2</v>
      </c>
      <c r="O49" s="1">
        <v>3</v>
      </c>
      <c r="P49" s="8"/>
    </row>
    <row r="50" spans="1:18" ht="42.6" thickBot="1" x14ac:dyDescent="0.35">
      <c r="A50" s="7" t="s">
        <v>95</v>
      </c>
      <c r="B50" s="8" t="s">
        <v>97</v>
      </c>
      <c r="C50" s="8" t="s">
        <v>167</v>
      </c>
      <c r="D50" s="8"/>
      <c r="E50" s="8" t="s">
        <v>297</v>
      </c>
      <c r="F50" s="8"/>
      <c r="G50" s="8" t="s">
        <v>336</v>
      </c>
      <c r="H50" s="9" t="s">
        <v>19</v>
      </c>
      <c r="I50" s="11"/>
      <c r="J50" s="11"/>
      <c r="K50" s="22">
        <f t="shared" si="0"/>
        <v>9</v>
      </c>
      <c r="L50" s="10" t="s">
        <v>16</v>
      </c>
      <c r="N50" s="1">
        <v>2</v>
      </c>
      <c r="O50" s="1">
        <v>3</v>
      </c>
      <c r="P50" s="8"/>
    </row>
    <row r="51" spans="1:18" ht="29.4" thickBot="1" x14ac:dyDescent="0.35">
      <c r="A51" s="7" t="s">
        <v>95</v>
      </c>
      <c r="B51" s="8" t="s">
        <v>97</v>
      </c>
      <c r="C51" s="8" t="s">
        <v>98</v>
      </c>
      <c r="D51" s="8"/>
      <c r="E51" s="8" t="s">
        <v>99</v>
      </c>
      <c r="F51" s="8"/>
      <c r="G51" s="8" t="s">
        <v>336</v>
      </c>
      <c r="H51" s="9" t="s">
        <v>19</v>
      </c>
      <c r="I51" s="11"/>
      <c r="J51" s="11"/>
      <c r="K51" s="22">
        <f t="shared" si="0"/>
        <v>9</v>
      </c>
      <c r="L51" s="10" t="s">
        <v>16</v>
      </c>
      <c r="N51" s="1">
        <v>2</v>
      </c>
      <c r="O51" s="1">
        <v>3</v>
      </c>
      <c r="P51" s="8"/>
    </row>
    <row r="52" spans="1:18" ht="32.4" thickBot="1" x14ac:dyDescent="0.35">
      <c r="A52" s="7" t="s">
        <v>95</v>
      </c>
      <c r="B52" s="8" t="s">
        <v>97</v>
      </c>
      <c r="C52" s="8" t="s">
        <v>100</v>
      </c>
      <c r="D52" s="8"/>
      <c r="E52" s="8" t="s">
        <v>101</v>
      </c>
      <c r="F52" s="8"/>
      <c r="G52" s="8" t="s">
        <v>336</v>
      </c>
      <c r="H52" s="9" t="s">
        <v>19</v>
      </c>
      <c r="I52" s="11"/>
      <c r="J52" s="11"/>
      <c r="K52" s="22">
        <f t="shared" si="0"/>
        <v>9</v>
      </c>
      <c r="L52" s="10" t="s">
        <v>16</v>
      </c>
      <c r="N52" s="1">
        <v>2</v>
      </c>
      <c r="O52" s="1">
        <v>3</v>
      </c>
      <c r="P52" s="8"/>
    </row>
    <row r="53" spans="1:18" s="43" customFormat="1" ht="54.6" thickBot="1" x14ac:dyDescent="0.5">
      <c r="A53" s="48" t="s">
        <v>95</v>
      </c>
      <c r="B53" s="37" t="s">
        <v>97</v>
      </c>
      <c r="C53" s="37" t="s">
        <v>102</v>
      </c>
      <c r="D53" s="37" t="s">
        <v>341</v>
      </c>
      <c r="E53" s="37" t="s">
        <v>356</v>
      </c>
      <c r="F53" s="37"/>
      <c r="G53" s="37" t="s">
        <v>336</v>
      </c>
      <c r="H53" s="39" t="s">
        <v>44</v>
      </c>
      <c r="I53" s="40"/>
      <c r="J53" s="40"/>
      <c r="K53" s="41">
        <f t="shared" si="0"/>
        <v>12</v>
      </c>
      <c r="L53" s="42" t="s">
        <v>26</v>
      </c>
      <c r="N53" s="44">
        <v>3</v>
      </c>
      <c r="O53" s="44">
        <v>3</v>
      </c>
      <c r="P53" s="37"/>
      <c r="Q53" s="45" t="s">
        <v>342</v>
      </c>
      <c r="R53" s="78" t="s">
        <v>327</v>
      </c>
    </row>
    <row r="54" spans="1:18" ht="47.4" thickBot="1" x14ac:dyDescent="0.75">
      <c r="A54" s="7" t="s">
        <v>95</v>
      </c>
      <c r="B54" s="8" t="s">
        <v>97</v>
      </c>
      <c r="C54" s="8" t="s">
        <v>168</v>
      </c>
      <c r="D54" s="8"/>
      <c r="E54" s="8" t="s">
        <v>169</v>
      </c>
      <c r="F54" s="8"/>
      <c r="G54" s="8" t="s">
        <v>336</v>
      </c>
      <c r="H54" s="9" t="s">
        <v>19</v>
      </c>
      <c r="I54" s="11"/>
      <c r="J54" s="11"/>
      <c r="K54" s="49">
        <f t="shared" si="0"/>
        <v>16</v>
      </c>
      <c r="L54" s="10" t="s">
        <v>26</v>
      </c>
      <c r="N54" s="1">
        <v>3</v>
      </c>
      <c r="O54" s="1">
        <v>4</v>
      </c>
      <c r="P54" s="8"/>
      <c r="R54" s="50"/>
    </row>
    <row r="55" spans="1:18" ht="32.4" thickBot="1" x14ac:dyDescent="0.35">
      <c r="A55" s="7" t="s">
        <v>95</v>
      </c>
      <c r="B55" s="8"/>
      <c r="C55" s="8" t="s">
        <v>170</v>
      </c>
      <c r="D55" s="8"/>
      <c r="E55" s="8" t="s">
        <v>171</v>
      </c>
      <c r="F55" s="8"/>
      <c r="G55" s="8" t="s">
        <v>360</v>
      </c>
      <c r="H55" s="9" t="s">
        <v>19</v>
      </c>
      <c r="I55" s="11"/>
      <c r="J55" s="11"/>
      <c r="K55" s="22">
        <f t="shared" si="0"/>
        <v>8</v>
      </c>
      <c r="L55" s="10" t="s">
        <v>16</v>
      </c>
      <c r="N55" s="1">
        <v>3</v>
      </c>
      <c r="O55" s="1">
        <v>2</v>
      </c>
      <c r="P55" s="8"/>
    </row>
    <row r="56" spans="1:18" ht="52.8" thickBot="1" x14ac:dyDescent="0.35">
      <c r="A56" s="51" t="s">
        <v>212</v>
      </c>
      <c r="B56" s="52" t="s">
        <v>246</v>
      </c>
      <c r="C56" s="52" t="s">
        <v>213</v>
      </c>
      <c r="D56" s="52" t="s">
        <v>298</v>
      </c>
      <c r="E56" s="52" t="s">
        <v>343</v>
      </c>
      <c r="F56" s="52" t="s">
        <v>246</v>
      </c>
      <c r="G56" s="52" t="s">
        <v>198</v>
      </c>
      <c r="H56" s="9" t="s">
        <v>19</v>
      </c>
      <c r="I56" s="11"/>
      <c r="J56" s="11"/>
      <c r="K56" s="22">
        <f t="shared" si="0"/>
        <v>12</v>
      </c>
      <c r="L56" s="10" t="s">
        <v>54</v>
      </c>
      <c r="N56" s="1">
        <v>2</v>
      </c>
      <c r="O56" s="1">
        <v>4</v>
      </c>
      <c r="P56" s="8"/>
    </row>
    <row r="57" spans="1:18" ht="42.6" thickBot="1" x14ac:dyDescent="0.35">
      <c r="A57" s="59" t="s">
        <v>212</v>
      </c>
      <c r="B57" s="60" t="s">
        <v>246</v>
      </c>
      <c r="C57" s="60" t="s">
        <v>214</v>
      </c>
      <c r="D57" s="61" t="s">
        <v>298</v>
      </c>
      <c r="E57" s="60" t="s">
        <v>299</v>
      </c>
      <c r="F57" s="60" t="s">
        <v>267</v>
      </c>
      <c r="G57" s="60" t="s">
        <v>268</v>
      </c>
      <c r="H57" s="9" t="s">
        <v>19</v>
      </c>
      <c r="I57" s="11"/>
      <c r="J57" s="11"/>
      <c r="K57" s="22">
        <f t="shared" si="0"/>
        <v>12</v>
      </c>
      <c r="L57" s="10" t="s">
        <v>54</v>
      </c>
      <c r="N57" s="1">
        <v>2</v>
      </c>
      <c r="O57" s="1">
        <v>4</v>
      </c>
      <c r="P57" s="8"/>
    </row>
    <row r="58" spans="1:18" ht="32.4" thickBot="1" x14ac:dyDescent="0.35">
      <c r="A58" s="24" t="s">
        <v>323</v>
      </c>
      <c r="B58" s="25" t="s">
        <v>324</v>
      </c>
      <c r="C58" s="25" t="s">
        <v>61</v>
      </c>
      <c r="D58" s="25"/>
      <c r="E58" s="25" t="s">
        <v>146</v>
      </c>
      <c r="F58" s="25"/>
      <c r="G58" s="25" t="s">
        <v>361</v>
      </c>
      <c r="H58" s="9" t="s">
        <v>36</v>
      </c>
      <c r="I58" s="11"/>
      <c r="J58" s="11"/>
      <c r="K58" s="22">
        <f t="shared" si="0"/>
        <v>12</v>
      </c>
      <c r="L58" s="10" t="s">
        <v>16</v>
      </c>
      <c r="N58" s="1">
        <v>3</v>
      </c>
      <c r="O58" s="1">
        <v>3</v>
      </c>
      <c r="P58" s="8"/>
    </row>
    <row r="59" spans="1:18" ht="18.600000000000001" thickBot="1" x14ac:dyDescent="0.35">
      <c r="A59" s="24" t="s">
        <v>325</v>
      </c>
      <c r="B59" s="25" t="s">
        <v>324</v>
      </c>
      <c r="C59" s="25" t="s">
        <v>261</v>
      </c>
      <c r="D59" s="25"/>
      <c r="E59" s="25" t="s">
        <v>124</v>
      </c>
      <c r="F59" s="25"/>
      <c r="G59" s="25" t="s">
        <v>361</v>
      </c>
      <c r="H59" s="9" t="s">
        <v>36</v>
      </c>
      <c r="I59" s="11"/>
      <c r="J59" s="11"/>
      <c r="K59" s="22">
        <f t="shared" si="0"/>
        <v>9</v>
      </c>
      <c r="L59" s="10" t="s">
        <v>16</v>
      </c>
      <c r="N59" s="1">
        <v>2</v>
      </c>
      <c r="O59" s="1">
        <v>3</v>
      </c>
      <c r="P59" s="8"/>
    </row>
    <row r="60" spans="1:18" s="43" customFormat="1" ht="22.8" thickBot="1" x14ac:dyDescent="0.4">
      <c r="A60" s="55" t="s">
        <v>35</v>
      </c>
      <c r="B60" s="56" t="s">
        <v>37</v>
      </c>
      <c r="C60" s="56" t="s">
        <v>38</v>
      </c>
      <c r="D60" s="56"/>
      <c r="E60" s="56" t="s">
        <v>368</v>
      </c>
      <c r="F60" s="56"/>
      <c r="G60" s="56" t="s">
        <v>336</v>
      </c>
      <c r="H60" s="39" t="s">
        <v>19</v>
      </c>
      <c r="I60" s="40"/>
      <c r="J60" s="40"/>
      <c r="K60" s="41">
        <f t="shared" si="0"/>
        <v>6</v>
      </c>
      <c r="L60" s="42" t="s">
        <v>16</v>
      </c>
      <c r="N60" s="44">
        <v>2</v>
      </c>
      <c r="O60" s="44">
        <v>2</v>
      </c>
      <c r="P60" s="37"/>
      <c r="Q60" s="45"/>
      <c r="R60" s="57" t="s">
        <v>327</v>
      </c>
    </row>
    <row r="61" spans="1:18" ht="32.4" thickBot="1" x14ac:dyDescent="0.35">
      <c r="A61" s="30" t="s">
        <v>35</v>
      </c>
      <c r="B61" s="25" t="s">
        <v>39</v>
      </c>
      <c r="C61" s="25" t="s">
        <v>40</v>
      </c>
      <c r="D61" s="25"/>
      <c r="E61" s="25" t="s">
        <v>183</v>
      </c>
      <c r="F61" s="25"/>
      <c r="G61" s="25" t="s">
        <v>359</v>
      </c>
      <c r="H61" s="9" t="s">
        <v>19</v>
      </c>
      <c r="I61" s="11"/>
      <c r="J61" s="11"/>
      <c r="K61" s="22">
        <f t="shared" si="0"/>
        <v>9</v>
      </c>
      <c r="L61" s="10" t="s">
        <v>16</v>
      </c>
      <c r="N61" s="1">
        <v>2</v>
      </c>
      <c r="O61" s="1">
        <v>3</v>
      </c>
      <c r="P61" s="8"/>
    </row>
    <row r="62" spans="1:18" ht="22.2" thickBot="1" x14ac:dyDescent="0.35">
      <c r="A62" s="30" t="s">
        <v>35</v>
      </c>
      <c r="B62" s="25" t="s">
        <v>46</v>
      </c>
      <c r="C62" s="25" t="s">
        <v>174</v>
      </c>
      <c r="D62" s="25"/>
      <c r="E62" s="25" t="s">
        <v>119</v>
      </c>
      <c r="F62" s="25"/>
      <c r="G62" s="25" t="s">
        <v>359</v>
      </c>
      <c r="H62" s="9" t="s">
        <v>19</v>
      </c>
      <c r="I62" s="11"/>
      <c r="J62" s="11"/>
      <c r="K62" s="22">
        <f t="shared" si="0"/>
        <v>12</v>
      </c>
      <c r="L62" s="10" t="s">
        <v>43</v>
      </c>
      <c r="N62" s="1">
        <v>2</v>
      </c>
      <c r="O62" s="1">
        <v>4</v>
      </c>
      <c r="P62" s="8"/>
    </row>
    <row r="63" spans="1:18" ht="18.600000000000001" thickBot="1" x14ac:dyDescent="0.35">
      <c r="A63" s="30" t="s">
        <v>35</v>
      </c>
      <c r="B63" s="25" t="s">
        <v>184</v>
      </c>
      <c r="C63" s="25" t="s">
        <v>59</v>
      </c>
      <c r="D63" s="25"/>
      <c r="E63" s="25" t="s">
        <v>145</v>
      </c>
      <c r="F63" s="25"/>
      <c r="G63" s="25" t="s">
        <v>359</v>
      </c>
      <c r="H63" s="9" t="s">
        <v>19</v>
      </c>
      <c r="I63" s="11"/>
      <c r="J63" s="11"/>
      <c r="K63" s="22">
        <f t="shared" si="0"/>
        <v>6</v>
      </c>
      <c r="L63" s="10" t="s">
        <v>16</v>
      </c>
      <c r="N63" s="1">
        <v>2</v>
      </c>
      <c r="O63" s="1">
        <v>2</v>
      </c>
      <c r="P63" s="8"/>
    </row>
    <row r="64" spans="1:18" ht="22.2" thickBot="1" x14ac:dyDescent="0.35">
      <c r="A64" s="30" t="s">
        <v>35</v>
      </c>
      <c r="B64" s="25" t="s">
        <v>57</v>
      </c>
      <c r="C64" s="25" t="s">
        <v>125</v>
      </c>
      <c r="D64" s="25"/>
      <c r="E64" s="25" t="s">
        <v>379</v>
      </c>
      <c r="F64" s="25"/>
      <c r="G64" s="25" t="s">
        <v>362</v>
      </c>
      <c r="H64" s="9" t="s">
        <v>36</v>
      </c>
      <c r="I64" s="11"/>
      <c r="J64" s="11"/>
      <c r="K64" s="22">
        <f t="shared" si="0"/>
        <v>12</v>
      </c>
      <c r="L64" s="10" t="s">
        <v>16</v>
      </c>
      <c r="N64" s="1">
        <v>2</v>
      </c>
      <c r="O64" s="1">
        <v>4</v>
      </c>
      <c r="P64" s="8"/>
    </row>
    <row r="65" spans="1:16" ht="22.2" thickBot="1" x14ac:dyDescent="0.35">
      <c r="A65" s="30" t="s">
        <v>151</v>
      </c>
      <c r="B65" s="25" t="s">
        <v>185</v>
      </c>
      <c r="C65" s="25" t="s">
        <v>56</v>
      </c>
      <c r="D65" s="25"/>
      <c r="E65" s="25" t="s">
        <v>58</v>
      </c>
      <c r="F65" s="25"/>
      <c r="G65" s="25" t="s">
        <v>359</v>
      </c>
      <c r="H65" s="9" t="s">
        <v>12</v>
      </c>
      <c r="I65" s="11"/>
      <c r="J65" s="11"/>
      <c r="K65" s="22">
        <f t="shared" si="0"/>
        <v>8</v>
      </c>
      <c r="L65" s="10" t="s">
        <v>49</v>
      </c>
      <c r="N65" s="1">
        <v>3</v>
      </c>
      <c r="O65" s="1">
        <v>2</v>
      </c>
      <c r="P65" s="8"/>
    </row>
    <row r="66" spans="1:16" ht="22.2" thickBot="1" x14ac:dyDescent="0.35">
      <c r="A66" s="30" t="s">
        <v>151</v>
      </c>
      <c r="B66" s="25" t="s">
        <v>185</v>
      </c>
      <c r="C66" s="25" t="s">
        <v>174</v>
      </c>
      <c r="D66" s="25"/>
      <c r="E66" s="25" t="s">
        <v>344</v>
      </c>
      <c r="F66" s="31"/>
      <c r="G66" s="31" t="s">
        <v>363</v>
      </c>
      <c r="H66" s="9" t="s">
        <v>154</v>
      </c>
      <c r="I66" s="11"/>
      <c r="J66" s="11"/>
      <c r="K66" s="22">
        <f t="shared" si="0"/>
        <v>12</v>
      </c>
      <c r="L66" s="10" t="s">
        <v>49</v>
      </c>
      <c r="N66" s="1">
        <v>2</v>
      </c>
      <c r="O66" s="1">
        <v>4</v>
      </c>
      <c r="P66" s="8"/>
    </row>
    <row r="67" spans="1:16" ht="22.2" thickBot="1" x14ac:dyDescent="0.35">
      <c r="A67" s="30" t="s">
        <v>151</v>
      </c>
      <c r="B67" s="25" t="s">
        <v>185</v>
      </c>
      <c r="C67" s="25" t="s">
        <v>155</v>
      </c>
      <c r="D67" s="25"/>
      <c r="E67" s="25" t="s">
        <v>156</v>
      </c>
      <c r="F67" s="25"/>
      <c r="G67" s="25" t="s">
        <v>359</v>
      </c>
      <c r="H67" s="9" t="s">
        <v>12</v>
      </c>
      <c r="I67" s="11"/>
      <c r="J67" s="11"/>
      <c r="K67" s="22">
        <f t="shared" si="0"/>
        <v>9</v>
      </c>
      <c r="L67" s="10" t="s">
        <v>49</v>
      </c>
      <c r="N67" s="1">
        <v>2</v>
      </c>
      <c r="O67" s="1">
        <v>3</v>
      </c>
      <c r="P67" s="8"/>
    </row>
    <row r="68" spans="1:16" ht="32.4" thickBot="1" x14ac:dyDescent="0.35">
      <c r="A68" s="30" t="s">
        <v>186</v>
      </c>
      <c r="B68" s="25" t="s">
        <v>189</v>
      </c>
      <c r="C68" s="25" t="s">
        <v>187</v>
      </c>
      <c r="D68" s="25"/>
      <c r="E68" s="25" t="s">
        <v>177</v>
      </c>
      <c r="F68" s="25"/>
      <c r="G68" s="25" t="s">
        <v>359</v>
      </c>
      <c r="H68" s="9" t="s">
        <v>45</v>
      </c>
      <c r="I68" s="11"/>
      <c r="J68" s="11"/>
      <c r="K68" s="22">
        <f t="shared" si="0"/>
        <v>12</v>
      </c>
      <c r="L68" s="10" t="s">
        <v>16</v>
      </c>
      <c r="N68" s="1">
        <v>2</v>
      </c>
      <c r="O68" s="1">
        <v>4</v>
      </c>
      <c r="P68" s="8"/>
    </row>
    <row r="69" spans="1:16" ht="32.4" thickBot="1" x14ac:dyDescent="0.35">
      <c r="A69" s="24" t="s">
        <v>186</v>
      </c>
      <c r="B69" s="25" t="s">
        <v>189</v>
      </c>
      <c r="C69" s="25" t="s">
        <v>63</v>
      </c>
      <c r="D69" s="25"/>
      <c r="E69" s="25" t="s">
        <v>64</v>
      </c>
      <c r="F69" s="25"/>
      <c r="G69" s="25" t="s">
        <v>359</v>
      </c>
      <c r="H69" s="9" t="s">
        <v>45</v>
      </c>
      <c r="I69" s="11"/>
      <c r="J69" s="11"/>
      <c r="K69" s="22">
        <f t="shared" ref="K69:K81" si="1">(N69*O69)+O69</f>
        <v>12</v>
      </c>
      <c r="L69" s="10" t="s">
        <v>66</v>
      </c>
      <c r="N69" s="1">
        <v>2</v>
      </c>
      <c r="O69" s="1">
        <v>4</v>
      </c>
      <c r="P69" s="8"/>
    </row>
    <row r="70" spans="1:16" ht="22.2" thickBot="1" x14ac:dyDescent="0.35">
      <c r="A70" s="24" t="s">
        <v>186</v>
      </c>
      <c r="B70" s="25" t="s">
        <v>189</v>
      </c>
      <c r="C70" s="25" t="s">
        <v>62</v>
      </c>
      <c r="D70" s="25"/>
      <c r="E70" s="25" t="s">
        <v>188</v>
      </c>
      <c r="F70" s="25"/>
      <c r="G70" s="25" t="s">
        <v>359</v>
      </c>
      <c r="H70" s="9" t="s">
        <v>45</v>
      </c>
      <c r="I70" s="11"/>
      <c r="J70" s="11"/>
      <c r="K70" s="22">
        <f t="shared" si="1"/>
        <v>12</v>
      </c>
      <c r="L70" s="10" t="s">
        <v>54</v>
      </c>
      <c r="N70" s="1">
        <v>2</v>
      </c>
      <c r="O70" s="1">
        <v>4</v>
      </c>
      <c r="P70" s="8"/>
    </row>
    <row r="71" spans="1:16" ht="22.2" thickBot="1" x14ac:dyDescent="0.35">
      <c r="A71" s="24" t="s">
        <v>186</v>
      </c>
      <c r="B71" s="25" t="s">
        <v>189</v>
      </c>
      <c r="C71" s="25" t="s">
        <v>178</v>
      </c>
      <c r="D71" s="25"/>
      <c r="E71" s="25" t="s">
        <v>121</v>
      </c>
      <c r="F71" s="25"/>
      <c r="G71" s="25" t="s">
        <v>364</v>
      </c>
      <c r="H71" s="9" t="s">
        <v>12</v>
      </c>
      <c r="I71" s="11"/>
      <c r="J71" s="11"/>
      <c r="K71" s="22">
        <f t="shared" si="1"/>
        <v>9</v>
      </c>
      <c r="L71" s="10" t="s">
        <v>16</v>
      </c>
      <c r="N71" s="1">
        <v>2</v>
      </c>
      <c r="O71" s="1">
        <v>3</v>
      </c>
      <c r="P71" s="8"/>
    </row>
    <row r="72" spans="1:16" ht="22.2" thickBot="1" x14ac:dyDescent="0.35">
      <c r="A72" s="24" t="s">
        <v>186</v>
      </c>
      <c r="B72" s="25" t="s">
        <v>189</v>
      </c>
      <c r="C72" s="25" t="s">
        <v>67</v>
      </c>
      <c r="D72" s="25"/>
      <c r="E72" s="25" t="s">
        <v>147</v>
      </c>
      <c r="F72" s="25"/>
      <c r="G72" s="25" t="s">
        <v>359</v>
      </c>
      <c r="H72" s="9" t="s">
        <v>19</v>
      </c>
      <c r="I72" s="11"/>
      <c r="J72" s="11"/>
      <c r="K72" s="22">
        <f t="shared" si="1"/>
        <v>9</v>
      </c>
      <c r="L72" s="10" t="s">
        <v>68</v>
      </c>
      <c r="N72" s="1">
        <v>2</v>
      </c>
      <c r="O72" s="1">
        <v>3</v>
      </c>
      <c r="P72" s="8"/>
    </row>
    <row r="73" spans="1:16" ht="22.2" thickBot="1" x14ac:dyDescent="0.35">
      <c r="A73" s="24" t="s">
        <v>186</v>
      </c>
      <c r="B73" s="25" t="s">
        <v>189</v>
      </c>
      <c r="C73" s="25" t="s">
        <v>69</v>
      </c>
      <c r="D73" s="25"/>
      <c r="E73" s="25" t="s">
        <v>70</v>
      </c>
      <c r="F73" s="25"/>
      <c r="G73" s="25" t="s">
        <v>365</v>
      </c>
      <c r="H73" s="9" t="s">
        <v>36</v>
      </c>
      <c r="I73" s="11"/>
      <c r="J73" s="11"/>
      <c r="K73" s="22">
        <f t="shared" si="1"/>
        <v>6</v>
      </c>
      <c r="L73" s="10" t="s">
        <v>16</v>
      </c>
      <c r="N73" s="1">
        <v>2</v>
      </c>
      <c r="O73" s="1">
        <v>2</v>
      </c>
      <c r="P73" s="8"/>
    </row>
    <row r="74" spans="1:16" ht="18.600000000000001" thickBot="1" x14ac:dyDescent="0.35">
      <c r="A74" s="24" t="s">
        <v>186</v>
      </c>
      <c r="B74" s="25" t="s">
        <v>189</v>
      </c>
      <c r="C74" s="25" t="s">
        <v>148</v>
      </c>
      <c r="D74" s="25"/>
      <c r="E74" s="25" t="s">
        <v>71</v>
      </c>
      <c r="F74" s="25"/>
      <c r="G74" s="25" t="s">
        <v>359</v>
      </c>
      <c r="H74" s="9" t="s">
        <v>36</v>
      </c>
      <c r="I74" s="11"/>
      <c r="J74" s="11"/>
      <c r="K74" s="22">
        <f t="shared" si="1"/>
        <v>9</v>
      </c>
      <c r="L74" s="10" t="s">
        <v>20</v>
      </c>
      <c r="N74" s="1">
        <v>2</v>
      </c>
      <c r="O74" s="1">
        <v>3</v>
      </c>
      <c r="P74" s="8"/>
    </row>
    <row r="75" spans="1:16" ht="22.2" thickBot="1" x14ac:dyDescent="0.35">
      <c r="A75" s="24" t="s">
        <v>186</v>
      </c>
      <c r="B75" s="25" t="s">
        <v>189</v>
      </c>
      <c r="C75" s="25" t="s">
        <v>72</v>
      </c>
      <c r="D75" s="25"/>
      <c r="E75" s="25" t="s">
        <v>179</v>
      </c>
      <c r="F75" s="25"/>
      <c r="G75" s="25" t="s">
        <v>365</v>
      </c>
      <c r="H75" s="9" t="s">
        <v>19</v>
      </c>
      <c r="I75" s="11"/>
      <c r="J75" s="11"/>
      <c r="K75" s="22">
        <f t="shared" si="1"/>
        <v>9</v>
      </c>
      <c r="L75" s="10"/>
      <c r="N75" s="1">
        <v>2</v>
      </c>
      <c r="O75" s="1">
        <v>3</v>
      </c>
      <c r="P75" s="8"/>
    </row>
    <row r="76" spans="1:16" ht="22.2" thickBot="1" x14ac:dyDescent="0.35">
      <c r="A76" s="24" t="s">
        <v>186</v>
      </c>
      <c r="B76" s="25" t="s">
        <v>189</v>
      </c>
      <c r="C76" s="25" t="s">
        <v>73</v>
      </c>
      <c r="D76" s="25"/>
      <c r="E76" s="25" t="s">
        <v>357</v>
      </c>
      <c r="F76" s="25"/>
      <c r="G76" s="25" t="s">
        <v>362</v>
      </c>
      <c r="H76" s="9" t="s">
        <v>19</v>
      </c>
      <c r="I76" s="11"/>
      <c r="J76" s="11"/>
      <c r="K76" s="22">
        <f t="shared" si="1"/>
        <v>16</v>
      </c>
      <c r="L76" s="10" t="s">
        <v>54</v>
      </c>
      <c r="N76" s="1">
        <v>3</v>
      </c>
      <c r="O76" s="1">
        <v>4</v>
      </c>
      <c r="P76" s="8"/>
    </row>
    <row r="77" spans="1:16" ht="22.2" thickBot="1" x14ac:dyDescent="0.35">
      <c r="A77" s="24" t="s">
        <v>152</v>
      </c>
      <c r="B77" s="25" t="s">
        <v>91</v>
      </c>
      <c r="C77" s="25" t="s">
        <v>92</v>
      </c>
      <c r="D77" s="25"/>
      <c r="E77" s="25" t="s">
        <v>172</v>
      </c>
      <c r="F77" s="25"/>
      <c r="G77" s="25" t="s">
        <v>362</v>
      </c>
      <c r="H77" s="9" t="s">
        <v>23</v>
      </c>
      <c r="I77" s="11"/>
      <c r="J77" s="11"/>
      <c r="K77" s="22">
        <f t="shared" si="1"/>
        <v>8</v>
      </c>
      <c r="L77" s="10" t="s">
        <v>26</v>
      </c>
      <c r="N77" s="1">
        <v>3</v>
      </c>
      <c r="O77" s="1">
        <v>2</v>
      </c>
      <c r="P77" s="8"/>
    </row>
    <row r="78" spans="1:16" ht="32.4" thickBot="1" x14ac:dyDescent="0.35">
      <c r="A78" s="24" t="s">
        <v>152</v>
      </c>
      <c r="B78" s="25" t="s">
        <v>32</v>
      </c>
      <c r="C78" s="25" t="s">
        <v>33</v>
      </c>
      <c r="D78" s="25"/>
      <c r="E78" s="25" t="s">
        <v>34</v>
      </c>
      <c r="F78" s="25"/>
      <c r="G78" s="25" t="s">
        <v>362</v>
      </c>
      <c r="H78" s="9" t="s">
        <v>19</v>
      </c>
      <c r="I78" s="11"/>
      <c r="J78" s="11"/>
      <c r="K78" s="22">
        <f t="shared" si="1"/>
        <v>8</v>
      </c>
      <c r="L78" s="10" t="s">
        <v>16</v>
      </c>
      <c r="N78" s="1">
        <v>3</v>
      </c>
      <c r="O78" s="1">
        <v>2</v>
      </c>
      <c r="P78" s="8"/>
    </row>
    <row r="79" spans="1:16" ht="22.2" thickBot="1" x14ac:dyDescent="0.35">
      <c r="A79" s="24" t="s">
        <v>152</v>
      </c>
      <c r="B79" s="25" t="s">
        <v>47</v>
      </c>
      <c r="C79" s="25" t="s">
        <v>173</v>
      </c>
      <c r="D79" s="25"/>
      <c r="E79" s="25" t="s">
        <v>48</v>
      </c>
      <c r="F79" s="25"/>
      <c r="G79" s="25" t="s">
        <v>362</v>
      </c>
      <c r="H79" s="9" t="s">
        <v>19</v>
      </c>
      <c r="I79" s="11"/>
      <c r="J79" s="11"/>
      <c r="K79" s="22">
        <f t="shared" si="1"/>
        <v>8</v>
      </c>
      <c r="L79" s="10" t="s">
        <v>49</v>
      </c>
      <c r="N79" s="1">
        <v>3</v>
      </c>
      <c r="O79" s="1">
        <v>2</v>
      </c>
      <c r="P79" s="8"/>
    </row>
    <row r="80" spans="1:16" ht="22.2" thickBot="1" x14ac:dyDescent="0.35">
      <c r="A80" s="24" t="s">
        <v>150</v>
      </c>
      <c r="B80" s="25" t="s">
        <v>182</v>
      </c>
      <c r="C80" s="25" t="s">
        <v>127</v>
      </c>
      <c r="D80" s="25"/>
      <c r="E80" s="25" t="s">
        <v>326</v>
      </c>
      <c r="F80" s="25"/>
      <c r="G80" s="25" t="s">
        <v>362</v>
      </c>
      <c r="H80" s="9" t="s">
        <v>154</v>
      </c>
      <c r="I80" s="11"/>
      <c r="J80" s="11"/>
      <c r="K80" s="22">
        <f t="shared" si="1"/>
        <v>12</v>
      </c>
      <c r="L80" s="10" t="s">
        <v>26</v>
      </c>
      <c r="N80" s="1">
        <v>2</v>
      </c>
      <c r="O80" s="1">
        <v>4</v>
      </c>
      <c r="P80" s="8"/>
    </row>
    <row r="81" spans="1:16" ht="32.4" thickBot="1" x14ac:dyDescent="0.35">
      <c r="A81" s="24" t="s">
        <v>150</v>
      </c>
      <c r="B81" s="25" t="s">
        <v>182</v>
      </c>
      <c r="C81" s="25" t="s">
        <v>41</v>
      </c>
      <c r="D81" s="25"/>
      <c r="E81" s="25"/>
      <c r="F81" s="25"/>
      <c r="G81" s="25"/>
      <c r="H81" s="9" t="s">
        <v>154</v>
      </c>
      <c r="I81" s="11"/>
      <c r="J81" s="11"/>
      <c r="K81" s="22">
        <f t="shared" si="1"/>
        <v>9</v>
      </c>
      <c r="L81" s="10" t="s">
        <v>16</v>
      </c>
      <c r="N81" s="1">
        <v>2</v>
      </c>
      <c r="O81" s="1">
        <v>3</v>
      </c>
      <c r="P81" s="8"/>
    </row>
    <row r="82" spans="1:16" x14ac:dyDescent="0.3">
      <c r="A82" s="23"/>
    </row>
    <row r="83" spans="1:16" ht="15" thickBot="1" x14ac:dyDescent="0.35">
      <c r="K83" t="s">
        <v>303</v>
      </c>
    </row>
    <row r="84" spans="1:16" ht="18.600000000000001" thickBot="1" x14ac:dyDescent="0.35">
      <c r="K84" s="22">
        <f t="shared" ref="K84" si="2">(N84*O84)+O84</f>
        <v>8.0275277008310244</v>
      </c>
      <c r="N84" s="33">
        <f>AVERAGE(N6:N81)</f>
        <v>2.0657894736842106</v>
      </c>
      <c r="O84" s="33">
        <f>AVERAGE(O6:O81)</f>
        <v>2.6184210526315788</v>
      </c>
      <c r="P84">
        <f>+N84*O84</f>
        <v>5.4091066481994456</v>
      </c>
    </row>
    <row r="86" spans="1:16" x14ac:dyDescent="0.3">
      <c r="J86" s="34" t="s">
        <v>304</v>
      </c>
      <c r="K86">
        <v>3</v>
      </c>
      <c r="L86" s="32">
        <f>+K86/77</f>
        <v>3.896103896103896E-2</v>
      </c>
    </row>
    <row r="87" spans="1:16" x14ac:dyDescent="0.3">
      <c r="J87" s="35" t="s">
        <v>305</v>
      </c>
      <c r="K87">
        <v>47</v>
      </c>
      <c r="L87" s="32">
        <f>+K87/77</f>
        <v>0.61038961038961037</v>
      </c>
    </row>
    <row r="88" spans="1:16" x14ac:dyDescent="0.3">
      <c r="J88" s="34" t="s">
        <v>306</v>
      </c>
      <c r="K88" s="36">
        <f>77-K87-K86</f>
        <v>27</v>
      </c>
      <c r="L88" s="32">
        <f>+K88/77</f>
        <v>0.35064935064935066</v>
      </c>
    </row>
    <row r="89" spans="1:16" x14ac:dyDescent="0.3">
      <c r="K89">
        <f>SUM(K86:K88)</f>
        <v>77</v>
      </c>
    </row>
  </sheetData>
  <sortState xmlns:xlrd2="http://schemas.microsoft.com/office/spreadsheetml/2017/richdata2" ref="A18:O35">
    <sortCondition ref="B18:B35"/>
  </sortState>
  <conditionalFormatting sqref="K6:K81">
    <cfRule type="cellIs" dxfId="5" priority="10" operator="greaterThan">
      <formula>14</formula>
    </cfRule>
    <cfRule type="cellIs" dxfId="4" priority="11" operator="between">
      <formula>8</formula>
      <formula>15</formula>
    </cfRule>
    <cfRule type="cellIs" dxfId="3" priority="12" operator="lessThan">
      <formula>8</formula>
    </cfRule>
  </conditionalFormatting>
  <conditionalFormatting sqref="K84">
    <cfRule type="cellIs" dxfId="2" priority="1" operator="greaterThan">
      <formula>14</formula>
    </cfRule>
    <cfRule type="cellIs" dxfId="1" priority="2" operator="between">
      <formula>8</formula>
      <formula>15</formula>
    </cfRule>
    <cfRule type="cellIs" dxfId="0" priority="3" operator="lessThan">
      <formula>8</formula>
    </cfRule>
  </conditionalFormatting>
  <pageMargins left="0.70866141732283472" right="0.70866141732283472" top="0.31" bottom="0.27" header="0.31496062992125984" footer="0.46"/>
  <pageSetup paperSize="9"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33"/>
  <sheetViews>
    <sheetView workbookViewId="0">
      <selection activeCell="G22" sqref="G22"/>
    </sheetView>
  </sheetViews>
  <sheetFormatPr defaultRowHeight="14.4" x14ac:dyDescent="0.3"/>
  <cols>
    <col min="2" max="2" width="27.88671875" customWidth="1"/>
    <col min="3" max="3" width="32.5546875" customWidth="1"/>
    <col min="4" max="6" width="11" customWidth="1"/>
    <col min="7" max="7" width="10.6640625" customWidth="1"/>
    <col min="8" max="8" width="16" customWidth="1"/>
  </cols>
  <sheetData>
    <row r="1" spans="1:8" x14ac:dyDescent="0.3">
      <c r="B1" t="s">
        <v>106</v>
      </c>
      <c r="C1" t="s">
        <v>107</v>
      </c>
      <c r="D1" t="s">
        <v>108</v>
      </c>
      <c r="E1" t="s">
        <v>109</v>
      </c>
      <c r="F1" t="s">
        <v>110</v>
      </c>
      <c r="G1" t="s">
        <v>111</v>
      </c>
      <c r="H1" t="s">
        <v>112</v>
      </c>
    </row>
    <row r="3" spans="1:8" ht="33.6" x14ac:dyDescent="0.65">
      <c r="B3" s="12" t="s">
        <v>180</v>
      </c>
    </row>
    <row r="4" spans="1:8" ht="33.6" x14ac:dyDescent="0.65">
      <c r="B4" s="12" t="s">
        <v>103</v>
      </c>
    </row>
    <row r="6" spans="1:8" x14ac:dyDescent="0.3">
      <c r="A6" s="62" t="s">
        <v>7</v>
      </c>
      <c r="B6" s="13" t="s">
        <v>65</v>
      </c>
      <c r="C6" s="14">
        <v>5</v>
      </c>
      <c r="D6" s="15">
        <v>10</v>
      </c>
      <c r="E6" s="16">
        <v>15</v>
      </c>
      <c r="F6" s="16">
        <v>20</v>
      </c>
      <c r="G6" s="16">
        <v>25</v>
      </c>
      <c r="H6" s="16">
        <v>30</v>
      </c>
    </row>
    <row r="7" spans="1:8" x14ac:dyDescent="0.3">
      <c r="A7" s="62"/>
      <c r="B7" s="13" t="s">
        <v>42</v>
      </c>
      <c r="C7" s="14">
        <v>4</v>
      </c>
      <c r="D7" s="15">
        <v>8</v>
      </c>
      <c r="E7" s="15">
        <v>12</v>
      </c>
      <c r="F7" s="16">
        <v>16</v>
      </c>
      <c r="G7" s="16">
        <v>20</v>
      </c>
      <c r="H7" s="16">
        <v>24</v>
      </c>
    </row>
    <row r="8" spans="1:8" x14ac:dyDescent="0.3">
      <c r="A8" s="62"/>
      <c r="B8" s="13" t="s">
        <v>25</v>
      </c>
      <c r="C8" s="14">
        <v>3</v>
      </c>
      <c r="D8" s="17">
        <v>6</v>
      </c>
      <c r="E8" s="15">
        <v>9</v>
      </c>
      <c r="F8" s="15">
        <v>12</v>
      </c>
      <c r="G8" s="16">
        <v>15</v>
      </c>
      <c r="H8" s="16">
        <v>18</v>
      </c>
    </row>
    <row r="9" spans="1:8" x14ac:dyDescent="0.3">
      <c r="A9" s="62"/>
      <c r="B9" s="13" t="s">
        <v>104</v>
      </c>
      <c r="C9" s="14">
        <v>2</v>
      </c>
      <c r="D9" s="17">
        <v>4</v>
      </c>
      <c r="E9" s="17">
        <v>6</v>
      </c>
      <c r="F9" s="15">
        <v>8</v>
      </c>
      <c r="G9" s="15">
        <v>10</v>
      </c>
      <c r="H9" s="15">
        <v>12</v>
      </c>
    </row>
    <row r="10" spans="1:8" x14ac:dyDescent="0.3">
      <c r="A10" s="62"/>
      <c r="B10" s="13" t="s">
        <v>105</v>
      </c>
      <c r="C10" s="14">
        <v>1</v>
      </c>
      <c r="D10" s="17">
        <v>2</v>
      </c>
      <c r="E10" s="17">
        <v>3</v>
      </c>
      <c r="F10" s="17">
        <v>4</v>
      </c>
      <c r="G10" s="17">
        <v>5</v>
      </c>
      <c r="H10" s="17">
        <v>6</v>
      </c>
    </row>
    <row r="11" spans="1:8" x14ac:dyDescent="0.3">
      <c r="D11" s="18">
        <v>1</v>
      </c>
      <c r="E11" s="13">
        <v>2</v>
      </c>
      <c r="F11" s="13">
        <v>3</v>
      </c>
      <c r="G11" s="13">
        <v>4</v>
      </c>
      <c r="H11" s="13">
        <v>5</v>
      </c>
    </row>
    <row r="12" spans="1:8" x14ac:dyDescent="0.3">
      <c r="D12" s="13" t="s">
        <v>24</v>
      </c>
      <c r="E12" s="13" t="s">
        <v>15</v>
      </c>
      <c r="F12" s="13" t="s">
        <v>29</v>
      </c>
      <c r="G12" s="13" t="s">
        <v>116</v>
      </c>
      <c r="H12" s="13" t="s">
        <v>117</v>
      </c>
    </row>
    <row r="13" spans="1:8" ht="21" x14ac:dyDescent="0.4">
      <c r="D13" s="63" t="s">
        <v>6</v>
      </c>
      <c r="E13" s="63"/>
      <c r="F13" s="63"/>
      <c r="G13" s="63"/>
      <c r="H13" s="63"/>
    </row>
    <row r="15" spans="1:8" ht="21" x14ac:dyDescent="0.4">
      <c r="B15" s="64" t="s">
        <v>118</v>
      </c>
      <c r="C15" s="64"/>
      <c r="D15" s="64"/>
      <c r="E15" s="64"/>
      <c r="F15" s="64"/>
      <c r="G15" s="64"/>
      <c r="H15" s="64"/>
    </row>
    <row r="17" spans="1:3" ht="21" x14ac:dyDescent="0.4">
      <c r="B17" s="19" t="s">
        <v>113</v>
      </c>
    </row>
    <row r="18" spans="1:3" ht="21" x14ac:dyDescent="0.4">
      <c r="B18" s="19" t="s">
        <v>114</v>
      </c>
    </row>
    <row r="19" spans="1:3" ht="21" x14ac:dyDescent="0.4">
      <c r="B19" s="19" t="s">
        <v>115</v>
      </c>
    </row>
    <row r="21" spans="1:3" ht="21" x14ac:dyDescent="0.4">
      <c r="A21" s="20" t="s">
        <v>6</v>
      </c>
      <c r="B21" s="19"/>
    </row>
    <row r="22" spans="1:3" ht="21" x14ac:dyDescent="0.4">
      <c r="B22" s="19" t="s">
        <v>24</v>
      </c>
      <c r="C22" t="s">
        <v>128</v>
      </c>
    </row>
    <row r="23" spans="1:3" ht="21" x14ac:dyDescent="0.4">
      <c r="B23" s="19" t="s">
        <v>15</v>
      </c>
      <c r="C23" t="s">
        <v>129</v>
      </c>
    </row>
    <row r="24" spans="1:3" ht="21" x14ac:dyDescent="0.4">
      <c r="B24" s="19" t="s">
        <v>29</v>
      </c>
      <c r="C24" t="s">
        <v>130</v>
      </c>
    </row>
    <row r="25" spans="1:3" ht="21" x14ac:dyDescent="0.4">
      <c r="B25" s="19" t="s">
        <v>116</v>
      </c>
      <c r="C25" t="s">
        <v>131</v>
      </c>
    </row>
    <row r="26" spans="1:3" ht="21" x14ac:dyDescent="0.4">
      <c r="B26" s="19" t="s">
        <v>117</v>
      </c>
      <c r="C26" t="s">
        <v>132</v>
      </c>
    </row>
    <row r="28" spans="1:3" ht="21" x14ac:dyDescent="0.4">
      <c r="A28" s="20" t="s">
        <v>7</v>
      </c>
    </row>
    <row r="29" spans="1:3" ht="21" x14ac:dyDescent="0.4">
      <c r="B29" s="19" t="s">
        <v>133</v>
      </c>
      <c r="C29" t="s">
        <v>137</v>
      </c>
    </row>
    <row r="30" spans="1:3" ht="21" x14ac:dyDescent="0.4">
      <c r="B30" s="19" t="s">
        <v>134</v>
      </c>
      <c r="C30" t="s">
        <v>138</v>
      </c>
    </row>
    <row r="31" spans="1:3" ht="21" x14ac:dyDescent="0.4">
      <c r="B31" s="19" t="s">
        <v>135</v>
      </c>
      <c r="C31" t="s">
        <v>139</v>
      </c>
    </row>
    <row r="32" spans="1:3" ht="21" x14ac:dyDescent="0.4">
      <c r="B32" s="19" t="s">
        <v>136</v>
      </c>
      <c r="C32" t="s">
        <v>141</v>
      </c>
    </row>
    <row r="33" spans="2:3" ht="21" x14ac:dyDescent="0.4">
      <c r="B33" s="19" t="s">
        <v>65</v>
      </c>
      <c r="C33" t="s">
        <v>140</v>
      </c>
    </row>
  </sheetData>
  <mergeCells count="3">
    <mergeCell ref="A6:A10"/>
    <mergeCell ref="D13:H13"/>
    <mergeCell ref="B15:H15"/>
  </mergeCells>
  <pageMargins left="0.70866141732283472" right="0.70866141732283472" top="0.74803149606299213" bottom="0.74803149606299213" header="0.31496062992125984" footer="0.31496062992125984"/>
  <pageSetup paperSize="9" scale="78" orientation="landscape"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1"/>
  <sheetViews>
    <sheetView zoomScale="140" zoomScaleNormal="140" workbookViewId="0">
      <selection activeCell="B9" sqref="B9"/>
    </sheetView>
  </sheetViews>
  <sheetFormatPr defaultRowHeight="14.4" x14ac:dyDescent="0.3"/>
  <cols>
    <col min="1" max="1" width="14.109375" customWidth="1"/>
    <col min="2" max="2" width="73.44140625" customWidth="1"/>
  </cols>
  <sheetData>
    <row r="1" spans="1:2" ht="33.6" x14ac:dyDescent="0.65">
      <c r="A1" s="29" t="s">
        <v>239</v>
      </c>
    </row>
    <row r="3" spans="1:2" ht="43.2" x14ac:dyDescent="0.3">
      <c r="B3" s="27" t="s">
        <v>245</v>
      </c>
    </row>
    <row r="5" spans="1:2" ht="15" thickBot="1" x14ac:dyDescent="0.35"/>
    <row r="6" spans="1:2" ht="15" thickBot="1" x14ac:dyDescent="0.35">
      <c r="A6" s="1" t="s">
        <v>232</v>
      </c>
      <c r="B6" s="1" t="s">
        <v>233</v>
      </c>
    </row>
    <row r="7" spans="1:2" ht="43.8" thickBot="1" x14ac:dyDescent="0.35">
      <c r="A7" s="28" t="s">
        <v>234</v>
      </c>
      <c r="B7" s="26" t="s">
        <v>240</v>
      </c>
    </row>
    <row r="8" spans="1:2" ht="58.2" thickBot="1" x14ac:dyDescent="0.35">
      <c r="A8" s="28" t="s">
        <v>235</v>
      </c>
      <c r="B8" s="2" t="s">
        <v>241</v>
      </c>
    </row>
    <row r="9" spans="1:2" ht="43.8" thickBot="1" x14ac:dyDescent="0.35">
      <c r="A9" s="28" t="s">
        <v>236</v>
      </c>
      <c r="B9" s="2" t="s">
        <v>242</v>
      </c>
    </row>
    <row r="10" spans="1:2" ht="43.8" thickBot="1" x14ac:dyDescent="0.35">
      <c r="A10" s="28" t="s">
        <v>237</v>
      </c>
      <c r="B10" s="2" t="s">
        <v>243</v>
      </c>
    </row>
    <row r="11" spans="1:2" ht="43.8" thickBot="1" x14ac:dyDescent="0.35">
      <c r="A11" s="28" t="s">
        <v>238</v>
      </c>
      <c r="B11" s="2" t="s">
        <v>244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82B015169D5448873CA1AB788C5F44" ma:contentTypeVersion="17" ma:contentTypeDescription="Create a new document." ma:contentTypeScope="" ma:versionID="54e901867202c47c6c9a67dcc1da43f5">
  <xsd:schema xmlns:xsd="http://www.w3.org/2001/XMLSchema" xmlns:xs="http://www.w3.org/2001/XMLSchema" xmlns:p="http://schemas.microsoft.com/office/2006/metadata/properties" xmlns:ns2="6fd78b14-c4b0-47e7-b368-ce227d2d4ea2" xmlns:ns3="80a61691-f665-419d-9a1b-20c49cb87db2" targetNamespace="http://schemas.microsoft.com/office/2006/metadata/properties" ma:root="true" ma:fieldsID="fda97dd0fcc6fe50b2410ee0db396d58" ns2:_="" ns3:_="">
    <xsd:import namespace="6fd78b14-c4b0-47e7-b368-ce227d2d4ea2"/>
    <xsd:import namespace="80a61691-f665-419d-9a1b-20c49cb87db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d78b14-c4b0-47e7-b368-ce227d2d4e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e6748a-f2fd-4b9c-ba3d-af18f82a35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a61691-f665-419d-9a1b-20c49cb87d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5765687-5fd9-444f-875c-96687c7368fb}" ma:internalName="TaxCatchAll" ma:showField="CatchAllData" ma:web="80a61691-f665-419d-9a1b-20c49cb87d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d78b14-c4b0-47e7-b368-ce227d2d4ea2">
      <Terms xmlns="http://schemas.microsoft.com/office/infopath/2007/PartnerControls"/>
    </lcf76f155ced4ddcb4097134ff3c332f>
    <TaxCatchAll xmlns="80a61691-f665-419d-9a1b-20c49cb87db2" xsi:nil="true"/>
  </documentManagement>
</p:properties>
</file>

<file path=customXml/itemProps1.xml><?xml version="1.0" encoding="utf-8"?>
<ds:datastoreItem xmlns:ds="http://schemas.openxmlformats.org/officeDocument/2006/customXml" ds:itemID="{7C3A27F8-65AC-4AAD-9A97-7C886FB5FA8B}">
  <ds:schemaRefs>
    <ds:schemaRef ds:uri="http://schemas.microsoft.com/sharepoint/v3/contenttype/forms"/>
  </ds:schemaRefs>
</ds:datastoreItem>
</file>

<file path=customXml/itemProps2.xml><?xml version="1.0" encoding="utf-8"?>
<ds:datastoreItem xmlns:ds="http://schemas.openxmlformats.org/officeDocument/2006/customXml" ds:itemID="{247882A0-7A41-485A-BD3F-37F4002B609E}"/>
</file>

<file path=customXml/itemProps3.xml><?xml version="1.0" encoding="utf-8"?>
<ds:datastoreItem xmlns:ds="http://schemas.openxmlformats.org/officeDocument/2006/customXml" ds:itemID="{3DB2F4A3-5D2D-4EE5-B27F-0661D7ECF176}">
  <ds:schemaRefs>
    <ds:schemaRef ds:uri="http://schemas.openxmlformats.org/package/2006/metadata/core-properties"/>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6fd78b14-c4b0-47e7-b368-ce227d2d4ea2"/>
    <ds:schemaRef ds:uri="http://schemas.microsoft.com/office/infopath/2007/PartnerControls"/>
    <ds:schemaRef ds:uri="80a61691-f665-419d-9a1b-20c49cb87db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Risk Management </vt:lpstr>
      <vt:lpstr>Scoring matrix</vt:lpstr>
      <vt:lpstr>Appetite</vt:lpstr>
      <vt:lpstr>'Risk Management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2023-07-03T14:55:58Z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0x0101007082B015169D5448873CA1AB788C5F44</vt:lpwstr>
  </property>
  <property fmtid="{D5CDD505-2E9C-101B-9397-08002B2CF9AE}" pid="3" name="MediaServiceImageTags">
    <vt:lpwstr/>
  </property>
</Properties>
</file>